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FY data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<sst xmlns="http://schemas.openxmlformats.org/spreadsheetml/2006/main" count="679" uniqueCount="284">
  <si>
    <t>NJ</t>
  </si>
  <si>
    <t>Jersey City</t>
  </si>
  <si>
    <t>Jersey City Medical Center</t>
  </si>
  <si>
    <t>TX</t>
  </si>
  <si>
    <t>Beaumont</t>
  </si>
  <si>
    <t>Baptist Healthcare System</t>
  </si>
  <si>
    <t>Amount</t>
  </si>
  <si>
    <t>Section of Act</t>
  </si>
  <si>
    <t>Commitment Date</t>
  </si>
  <si>
    <t>State</t>
  </si>
  <si>
    <t>City</t>
  </si>
  <si>
    <t>Hospital</t>
  </si>
  <si>
    <t>FISCAL YEAR 2001</t>
  </si>
  <si>
    <t>OK</t>
  </si>
  <si>
    <t>Moore</t>
  </si>
  <si>
    <t>Moore Medical Center</t>
  </si>
  <si>
    <t>Englewood</t>
  </si>
  <si>
    <t>Englewood Hospital and Med Center</t>
  </si>
  <si>
    <t>WI</t>
  </si>
  <si>
    <t>Hudson</t>
  </si>
  <si>
    <t>Hudson Medical Center</t>
  </si>
  <si>
    <t>FISCAL YEAR 2002</t>
  </si>
  <si>
    <t>Drumright</t>
  </si>
  <si>
    <t>Drumright Hospital</t>
  </si>
  <si>
    <t>NC</t>
  </si>
  <si>
    <t>Dunn</t>
  </si>
  <si>
    <t>Betsy Johnson Hospital</t>
  </si>
  <si>
    <t>NY</t>
  </si>
  <si>
    <t>Oswego</t>
  </si>
  <si>
    <t>Oswego Hospital</t>
  </si>
  <si>
    <t>ID</t>
  </si>
  <si>
    <t>Kellogg</t>
  </si>
  <si>
    <t>Shoshone Medical Center</t>
  </si>
  <si>
    <t>CO</t>
  </si>
  <si>
    <t>Del Norte</t>
  </si>
  <si>
    <t>Rio Grande Hospital</t>
  </si>
  <si>
    <t>Brooklyn</t>
  </si>
  <si>
    <t>Lutheran Medical Center</t>
  </si>
  <si>
    <t>Bronx</t>
  </si>
  <si>
    <t>St. Barnabas Hospital</t>
  </si>
  <si>
    <t>FISCAL YEAR 2003</t>
  </si>
  <si>
    <t>SC</t>
  </si>
  <si>
    <t>Charleston</t>
  </si>
  <si>
    <t>Medical University Hospital Authority</t>
  </si>
  <si>
    <t>Schenectady</t>
  </si>
  <si>
    <t>Ellis Hospital</t>
  </si>
  <si>
    <t>New York</t>
  </si>
  <si>
    <t>Montefiore Medical Center</t>
  </si>
  <si>
    <t>NM</t>
  </si>
  <si>
    <t>Albuquerque</t>
  </si>
  <si>
    <t>University of New Mexico Hospital</t>
  </si>
  <si>
    <t>LA</t>
  </si>
  <si>
    <t>Baton Rouge</t>
  </si>
  <si>
    <t>Baton Rouge General Medical Center</t>
  </si>
  <si>
    <t>Salisbury</t>
  </si>
  <si>
    <t>Rowan Regional Medical Center</t>
  </si>
  <si>
    <t>MD</t>
  </si>
  <si>
    <t>Fort Washington</t>
  </si>
  <si>
    <t>Fort Washington Medical Center</t>
  </si>
  <si>
    <t>Maimonides Medical Center</t>
  </si>
  <si>
    <t>223a7</t>
  </si>
  <si>
    <t>Buffalo</t>
  </si>
  <si>
    <t>Kaleida Health System</t>
  </si>
  <si>
    <t>MN</t>
  </si>
  <si>
    <t>Grand Rapids</t>
  </si>
  <si>
    <t>Grand Itasca Clinic and Hospital</t>
  </si>
  <si>
    <t>La Grange</t>
  </si>
  <si>
    <t>St. Mark's Medical Center</t>
  </si>
  <si>
    <t xml:space="preserve">Jersey City Med Center </t>
  </si>
  <si>
    <t>FISCAL YEAR 2004</t>
  </si>
  <si>
    <t>MT</t>
  </si>
  <si>
    <t>Whitefish</t>
  </si>
  <si>
    <t>North Valley Hospital</t>
  </si>
  <si>
    <t>St. Luke's Roosevelt Hospital Center</t>
  </si>
  <si>
    <t>Hospital for Special Surgery</t>
  </si>
  <si>
    <t>OH</t>
  </si>
  <si>
    <t>Bucyrus</t>
  </si>
  <si>
    <t>Bucyrus Community Hospital</t>
  </si>
  <si>
    <t>Brighton</t>
  </si>
  <si>
    <t>Platte Valley Medical Center</t>
  </si>
  <si>
    <t>Eden</t>
  </si>
  <si>
    <t>Morehead Memorial Hospital</t>
  </si>
  <si>
    <t>AL</t>
  </si>
  <si>
    <t>Phenix City</t>
  </si>
  <si>
    <t>Summit Hospital</t>
  </si>
  <si>
    <t>FISCAL YEAR 2005</t>
  </si>
  <si>
    <t>UT</t>
  </si>
  <si>
    <t>Blanding</t>
  </si>
  <si>
    <t>Blue Mountain Hospital</t>
  </si>
  <si>
    <t>Siler City</t>
  </si>
  <si>
    <t>Chatham Hospital</t>
  </si>
  <si>
    <t>Cumberland</t>
  </si>
  <si>
    <t>Western Maryland Health System</t>
  </si>
  <si>
    <t>Waco</t>
  </si>
  <si>
    <t>Hillcrest Health System</t>
  </si>
  <si>
    <t>Flushing</t>
  </si>
  <si>
    <t xml:space="preserve">New York Hospital Medical Center </t>
  </si>
  <si>
    <t>Holyoke</t>
  </si>
  <si>
    <t>Melissa Memorial Hospital</t>
  </si>
  <si>
    <t>AR</t>
  </si>
  <si>
    <t>Danville</t>
  </si>
  <si>
    <t>Chambers Memorial Hospital</t>
  </si>
  <si>
    <t>Jacksonville</t>
  </si>
  <si>
    <t>Onslow Memorial Hospital</t>
  </si>
  <si>
    <t>FISCAL YEAR 2006</t>
  </si>
  <si>
    <t>Bay City</t>
  </si>
  <si>
    <t>Matagorda General Hospital</t>
  </si>
  <si>
    <t>Seguin</t>
  </si>
  <si>
    <t>Guadalupe Regional Medical Center</t>
  </si>
  <si>
    <t>CA</t>
  </si>
  <si>
    <t>Ridgecrest</t>
  </si>
  <si>
    <t>Ridgecrest Regional Hospital</t>
  </si>
  <si>
    <t>Baptist Hospitals of SE Texas</t>
  </si>
  <si>
    <t>Cortlandt Manor</t>
  </si>
  <si>
    <t>Hudson Valley Hospital Center</t>
  </si>
  <si>
    <t>New York Presbyterian Hospital</t>
  </si>
  <si>
    <t>MS</t>
  </si>
  <si>
    <t>Greenville</t>
  </si>
  <si>
    <t>Delta Regional Medical Center</t>
  </si>
  <si>
    <t>FISCAL YEAR 2007</t>
  </si>
  <si>
    <t>IL</t>
  </si>
  <si>
    <t>Carlinville</t>
  </si>
  <si>
    <t>Carlinville Area Hospital</t>
  </si>
  <si>
    <t>Arcadia</t>
  </si>
  <si>
    <t>Methodist Hospital of Southern CA</t>
  </si>
  <si>
    <t>Craig</t>
  </si>
  <si>
    <t>The Memorial Hospital</t>
  </si>
  <si>
    <t>Loris</t>
  </si>
  <si>
    <t>Loris Healthcare System</t>
  </si>
  <si>
    <t>SD</t>
  </si>
  <si>
    <t>Hot Springs</t>
  </si>
  <si>
    <t>Fall River Health Services</t>
  </si>
  <si>
    <t>Gooding</t>
  </si>
  <si>
    <t>North Canyon Medical Center</t>
  </si>
  <si>
    <t>WA</t>
  </si>
  <si>
    <t>Burien, Tukwila</t>
  </si>
  <si>
    <t>Highline Medical Center</t>
  </si>
  <si>
    <t>Smithfield</t>
  </si>
  <si>
    <t>Johnston Memorial Hospital</t>
  </si>
  <si>
    <t>FISCAL YEAR 2008</t>
  </si>
  <si>
    <t>NE</t>
  </si>
  <si>
    <t>Cambridge</t>
  </si>
  <si>
    <t>Cambridge Memorial Hospital</t>
  </si>
  <si>
    <t>Grand Coulee</t>
  </si>
  <si>
    <t>Coulee Medical Foundation</t>
  </si>
  <si>
    <t>GA</t>
  </si>
  <si>
    <t>Washington</t>
  </si>
  <si>
    <t>Wills Memorial Hospital</t>
  </si>
  <si>
    <t>Moab</t>
  </si>
  <si>
    <t>Moab Valley Healthcare</t>
  </si>
  <si>
    <t>Vidalia</t>
  </si>
  <si>
    <t>Meadows Regional Medical Center</t>
  </si>
  <si>
    <t>Hopewell, Trenton</t>
  </si>
  <si>
    <t>Capital Health System</t>
  </si>
  <si>
    <t>FISCAL YEAR 2009</t>
  </si>
  <si>
    <t>OR</t>
  </si>
  <si>
    <t>Stayton</t>
  </si>
  <si>
    <t xml:space="preserve">Santiam Memorial Hospital
</t>
  </si>
  <si>
    <t>WV</t>
  </si>
  <si>
    <t>Wheeling</t>
  </si>
  <si>
    <t xml:space="preserve">Wheeling Hospital
</t>
  </si>
  <si>
    <t>Monticello</t>
  </si>
  <si>
    <t xml:space="preserve">The John &amp; Mary E. Kirby Hospital
</t>
  </si>
  <si>
    <t xml:space="preserve">Rochester </t>
  </si>
  <si>
    <t xml:space="preserve">The Unity Hospital of Rochester
</t>
  </si>
  <si>
    <t>Albany</t>
  </si>
  <si>
    <t>Albany Medical Center Hospital</t>
  </si>
  <si>
    <t>Kaleida Health</t>
  </si>
  <si>
    <t>Dilon</t>
  </si>
  <si>
    <t xml:space="preserve">Barrett Hospital &amp; Healthcare
</t>
  </si>
  <si>
    <t>Rio Rancho</t>
  </si>
  <si>
    <t xml:space="preserve">UNM Sandoval Regional Medical Center  
</t>
  </si>
  <si>
    <t>MI</t>
  </si>
  <si>
    <t>Charlotte</t>
  </si>
  <si>
    <t xml:space="preserve">Hayes Green Beach Memorial Hospital
</t>
  </si>
  <si>
    <t>PA</t>
  </si>
  <si>
    <t>East Norriton</t>
  </si>
  <si>
    <t>New Regional Medical Center</t>
  </si>
  <si>
    <t xml:space="preserve">   Lakeway</t>
  </si>
  <si>
    <t>Lakeway Regional Medical Center</t>
  </si>
  <si>
    <t xml:space="preserve"> Edgerton</t>
  </si>
  <si>
    <t>Edgerton Hospital and Health System</t>
  </si>
  <si>
    <t>NH</t>
  </si>
  <si>
    <t>Laconia</t>
  </si>
  <si>
    <t>LRGH Healthcare</t>
  </si>
  <si>
    <t xml:space="preserve"> MI</t>
  </si>
  <si>
    <t>L'anse</t>
  </si>
  <si>
    <t>Baraga Community Hospital</t>
  </si>
  <si>
    <t>Mendota</t>
  </si>
  <si>
    <t>Mendota Community Hospital</t>
  </si>
  <si>
    <t>PR</t>
  </si>
  <si>
    <t>Cayey</t>
  </si>
  <si>
    <t>Mennonite General Hospital</t>
  </si>
  <si>
    <t>FISCAL YEAR 2010</t>
  </si>
  <si>
    <t>FISCAL YEAR 2011</t>
  </si>
  <si>
    <t>Effingham County  Hospital Authority</t>
  </si>
  <si>
    <t xml:space="preserve">Springfield </t>
  </si>
  <si>
    <t>Coquille Valley Hospital District</t>
  </si>
  <si>
    <t>Coquille</t>
  </si>
  <si>
    <t>Parkview Community Hospital</t>
  </si>
  <si>
    <t>Riverside</t>
  </si>
  <si>
    <t>Mercy Hospital and Medical Center</t>
  </si>
  <si>
    <t>Chicago</t>
  </si>
  <si>
    <t>Columbus</t>
  </si>
  <si>
    <t>Stillwater Hospital Association</t>
  </si>
  <si>
    <t>Electra Hospital District</t>
  </si>
  <si>
    <t>Electra</t>
  </si>
  <si>
    <t>St. Francis Hospital, Inc.</t>
  </si>
  <si>
    <t>FISCAL YEAR 2012</t>
  </si>
  <si>
    <t>Knox Community Hospital</t>
  </si>
  <si>
    <t>Mount Vernon</t>
  </si>
  <si>
    <t>St. John's Lutheran Hospital</t>
  </si>
  <si>
    <t>Libby</t>
  </si>
  <si>
    <t>New Orleans East Hospital</t>
  </si>
  <si>
    <t>New Orleans</t>
  </si>
  <si>
    <t>FISCAL YEAR 2013</t>
  </si>
  <si>
    <t>223(a)(7)</t>
  </si>
  <si>
    <t>Jack Hughston Memorial Hospital</t>
  </si>
  <si>
    <t>Ft. Washington Medical Center</t>
  </si>
  <si>
    <t>Englewood Hosp. and Med Center</t>
  </si>
  <si>
    <t>New York Presbyterian Hosp.</t>
  </si>
  <si>
    <t>Baptist Hospital of SE Texas</t>
  </si>
  <si>
    <t>Bradford</t>
  </si>
  <si>
    <t>MA</t>
  </si>
  <si>
    <t>223(f)</t>
  </si>
  <si>
    <t xml:space="preserve">Medical University Hospital Authority </t>
  </si>
  <si>
    <t xml:space="preserve">Whittier Rehabilitation Hospital </t>
  </si>
  <si>
    <t>FISCAL YEAR 2014</t>
  </si>
  <si>
    <t>St. Francis Hospital</t>
  </si>
  <si>
    <t>Coosa Valley Medical Center</t>
  </si>
  <si>
    <t>Sylacauga</t>
  </si>
  <si>
    <t>Santiam Hospital</t>
  </si>
  <si>
    <t>FISCAL YEAR 2015</t>
  </si>
  <si>
    <t>San Luis Valley Regional Medical Center</t>
  </si>
  <si>
    <t>Du  Quoin</t>
  </si>
  <si>
    <t>Alamosa</t>
  </si>
  <si>
    <t xml:space="preserve">Englewood Hospital and Medical Center </t>
  </si>
  <si>
    <t xml:space="preserve">Valley Presbyterian Hospital </t>
  </si>
  <si>
    <t>Edgerton</t>
  </si>
  <si>
    <t>Van Nuys</t>
  </si>
  <si>
    <t>Methodist Hospital of S. California</t>
  </si>
  <si>
    <t>FISCAL YEAR 2016</t>
  </si>
  <si>
    <t>Toombs County Hospital Authority</t>
  </si>
  <si>
    <t>Union Hospital</t>
  </si>
  <si>
    <t>Terra Haute</t>
  </si>
  <si>
    <t>IN</t>
  </si>
  <si>
    <t>Los Angeles</t>
  </si>
  <si>
    <t>Alexander City</t>
  </si>
  <si>
    <t>Hollywood Presbyterian Medical Center</t>
  </si>
  <si>
    <t>Russell Medical Center</t>
  </si>
  <si>
    <t>FISCAL YEAR 2017</t>
  </si>
  <si>
    <t>Albany Medical Center</t>
  </si>
  <si>
    <t>Tri-City Healthcare District</t>
  </si>
  <si>
    <t>Oceanside</t>
  </si>
  <si>
    <t>Kirby Hospital</t>
  </si>
  <si>
    <t>FISCAL YEAR 2018</t>
  </si>
  <si>
    <t>Mt. Vernon</t>
  </si>
  <si>
    <t>FISCAL YEAR 2019</t>
  </si>
  <si>
    <t>241 - mtg incr</t>
  </si>
  <si>
    <t>242 - mtg incr</t>
  </si>
  <si>
    <t>Community Hospital</t>
  </si>
  <si>
    <t>Grand Junction</t>
  </si>
  <si>
    <t>Metro Pavia Health System</t>
  </si>
  <si>
    <t>Multiple Sites</t>
  </si>
  <si>
    <t>FISCAL YEAR 2020</t>
  </si>
  <si>
    <t xml:space="preserve">Cambridge Hospital </t>
  </si>
  <si>
    <t xml:space="preserve">Marshall Browning Hospital </t>
  </si>
  <si>
    <t>Edgerton Hospital and Health Services</t>
  </si>
  <si>
    <t>Holzer Health System</t>
  </si>
  <si>
    <t>Gallipolis</t>
  </si>
  <si>
    <t>Terre Haute</t>
  </si>
  <si>
    <t>FISCAL YEAR 2021</t>
  </si>
  <si>
    <t>MaineGeneral Medical Center</t>
  </si>
  <si>
    <t>Humboldt Park Health</t>
  </si>
  <si>
    <t>Community Memorial Health System</t>
  </si>
  <si>
    <t>Augusta</t>
  </si>
  <si>
    <t>Ventura</t>
  </si>
  <si>
    <t>ME</t>
  </si>
  <si>
    <t>Coulee Medical Center</t>
  </si>
  <si>
    <t>FISCAL YEAR 2022</t>
  </si>
  <si>
    <t>FISCAL YEAR 2023</t>
  </si>
  <si>
    <t>Onslow County Hospital Authority</t>
  </si>
  <si>
    <t>Data reflects loans that were committed and closed prior to 04/11/2024</t>
  </si>
  <si>
    <t>OHF - HOSPITAL LOAN COMMITMENTS - FY 2001 THROUGH FY23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</si>
</sst>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mm/dd/yy;@"/>
    <numFmt numFmtId="167" formatCode="[$-409]d\-m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2" fillId="0" borderId="0" xfId="92" applyFont="1">
      <alignment/>
      <protection/>
    </xf>
    <xf numFmtId="0" fontId="23" fillId="0" borderId="0" xfId="92" applyFont="1" applyAlignment="1">
      <alignment horizontal="center"/>
      <protection/>
    </xf>
    <xf numFmtId="0" fontId="24" fillId="0" borderId="0" xfId="92" applyFont="1" applyAlignment="1">
      <alignment horizontal="center"/>
      <protection/>
    </xf>
    <xf numFmtId="0" fontId="25" fillId="0" borderId="10" xfId="92" applyFont="1" applyBorder="1" applyAlignment="1">
      <alignment horizontal="center"/>
      <protection/>
    </xf>
    <xf numFmtId="0" fontId="23" fillId="0" borderId="10" xfId="92" applyFont="1" applyBorder="1" applyAlignment="1">
      <alignment horizontal="center"/>
      <protection/>
    </xf>
    <xf numFmtId="0" fontId="24" fillId="0" borderId="10" xfId="92" applyFont="1" applyBorder="1" applyAlignment="1">
      <alignment horizontal="center"/>
      <protection/>
    </xf>
    <xf numFmtId="0" fontId="26" fillId="0" borderId="10" xfId="92" applyFont="1" applyBorder="1" applyAlignment="1">
      <alignment horizontal="center"/>
      <protection/>
    </xf>
    <xf numFmtId="0" fontId="26" fillId="0" borderId="0" xfId="46" applyNumberFormat="1" applyFont="1" applyBorder="1" applyAlignment="1">
      <alignment vertical="top" wrapText="1"/>
    </xf>
    <xf numFmtId="0" fontId="26" fillId="0" borderId="0" xfId="92" applyFont="1" applyBorder="1" applyAlignment="1">
      <alignment horizontal="center"/>
      <protection/>
    </xf>
    <xf numFmtId="14" fontId="22" fillId="0" borderId="0" xfId="92" applyNumberFormat="1" applyFont="1" applyBorder="1" applyAlignment="1">
      <alignment horizontal="center"/>
      <protection/>
    </xf>
    <xf numFmtId="0" fontId="22" fillId="0" borderId="0" xfId="92" applyFont="1" applyBorder="1" applyAlignment="1">
      <alignment horizontal="center"/>
      <protection/>
    </xf>
    <xf numFmtId="6" fontId="22" fillId="0" borderId="0" xfId="92" applyNumberFormat="1" applyFont="1" applyBorder="1" applyAlignment="1">
      <alignment horizontal="center"/>
      <protection/>
    </xf>
    <xf numFmtId="6" fontId="22" fillId="0" borderId="11" xfId="92" applyNumberFormat="1" applyFont="1" applyBorder="1" applyAlignment="1">
      <alignment horizontal="center"/>
      <protection/>
    </xf>
    <xf numFmtId="44" fontId="26" fillId="0" borderId="0" xfId="46" applyFont="1" applyBorder="1" applyAlignment="1">
      <alignment vertical="top" wrapText="1"/>
    </xf>
    <xf numFmtId="6" fontId="26" fillId="0" borderId="0" xfId="92" applyNumberFormat="1" applyFont="1" applyBorder="1" applyAlignment="1">
      <alignment horizontal="center"/>
      <protection/>
    </xf>
    <xf numFmtId="0" fontId="22" fillId="0" borderId="0" xfId="92" applyFont="1" applyAlignment="1">
      <alignment vertical="top"/>
      <protection/>
    </xf>
    <xf numFmtId="0" fontId="26" fillId="0" borderId="0" xfId="92" applyFont="1" applyBorder="1" applyAlignment="1">
      <alignment horizontal="left" wrapText="1"/>
      <protection/>
    </xf>
    <xf numFmtId="0" fontId="22" fillId="0" borderId="0" xfId="92" applyFont="1" applyFill="1" applyBorder="1" applyAlignment="1">
      <alignment horizontal="center" vertical="top"/>
      <protection/>
    </xf>
    <xf numFmtId="1" fontId="22" fillId="0" borderId="0" xfId="92" applyNumberFormat="1" applyFont="1" applyBorder="1" applyAlignment="1">
      <alignment horizontal="center" vertical="top"/>
      <protection/>
    </xf>
    <xf numFmtId="5" fontId="22" fillId="0" borderId="0" xfId="46" applyNumberFormat="1" applyFont="1" applyBorder="1" applyAlignment="1">
      <alignment horizontal="center" vertical="top" wrapText="1"/>
    </xf>
    <xf numFmtId="0" fontId="22" fillId="0" borderId="0" xfId="92" applyFont="1" applyBorder="1" applyAlignment="1">
      <alignment horizontal="center" vertical="top"/>
      <protection/>
    </xf>
    <xf numFmtId="5" fontId="22" fillId="0" borderId="0" xfId="46" applyNumberFormat="1" applyFont="1" applyBorder="1" applyAlignment="1">
      <alignment horizontal="center" vertical="top"/>
    </xf>
    <xf numFmtId="0" fontId="26" fillId="0" borderId="0" xfId="92" applyFont="1">
      <alignment/>
      <protection/>
    </xf>
    <xf numFmtId="0" fontId="22" fillId="0" borderId="0" xfId="92" applyFont="1" applyAlignment="1">
      <alignment horizontal="center" vertical="top"/>
      <protection/>
    </xf>
    <xf numFmtId="14" fontId="22" fillId="0" borderId="0" xfId="92" applyNumberFormat="1" applyFont="1" applyAlignment="1">
      <alignment horizontal="center" vertical="top"/>
      <protection/>
    </xf>
    <xf numFmtId="0" fontId="22" fillId="0" borderId="0" xfId="92" applyFont="1" applyAlignment="1">
      <alignment horizontal="center"/>
      <protection/>
    </xf>
    <xf numFmtId="5" fontId="22" fillId="0" borderId="0" xfId="46" applyNumberFormat="1" applyFont="1" applyAlignment="1">
      <alignment horizontal="center" vertical="top" wrapText="1"/>
    </xf>
    <xf numFmtId="0" fontId="26" fillId="0" borderId="0" xfId="92" applyFont="1" applyBorder="1" applyAlignment="1">
      <alignment horizontal="left" vertical="top" wrapText="1"/>
      <protection/>
    </xf>
    <xf numFmtId="5" fontId="22" fillId="0" borderId="11" xfId="46" applyNumberFormat="1" applyFont="1" applyBorder="1" applyAlignment="1">
      <alignment horizontal="center" vertical="top" wrapText="1"/>
    </xf>
    <xf numFmtId="165" fontId="27" fillId="0" borderId="0" xfId="92" applyNumberFormat="1" applyFont="1" applyBorder="1" applyAlignment="1">
      <alignment horizontal="center" vertical="center" wrapText="1" shrinkToFit="1"/>
      <protection/>
    </xf>
    <xf numFmtId="5" fontId="26" fillId="0" borderId="0" xfId="46" applyNumberFormat="1" applyFont="1" applyBorder="1" applyAlignment="1">
      <alignment horizontal="center" vertical="top" wrapText="1"/>
    </xf>
    <xf numFmtId="0" fontId="28" fillId="0" borderId="0" xfId="92" applyFont="1" applyBorder="1" applyAlignment="1">
      <alignment horizontal="center"/>
      <protection/>
    </xf>
    <xf numFmtId="14" fontId="22" fillId="0" borderId="0" xfId="92" applyNumberFormat="1" applyFont="1" applyAlignment="1">
      <alignment horizontal="center"/>
      <protection/>
    </xf>
    <xf numFmtId="1" fontId="22" fillId="0" borderId="0" xfId="92" applyNumberFormat="1" applyFont="1" applyAlignment="1">
      <alignment horizontal="center"/>
      <protection/>
    </xf>
    <xf numFmtId="164" fontId="22" fillId="0" borderId="0" xfId="92" applyNumberFormat="1" applyFont="1" applyAlignment="1">
      <alignment horizontal="center"/>
      <protection/>
    </xf>
    <xf numFmtId="6" fontId="29" fillId="0" borderId="12" xfId="92" applyNumberFormat="1" applyFont="1" applyBorder="1" applyAlignment="1">
      <alignment horizontal="center"/>
      <protection/>
    </xf>
    <xf numFmtId="164" fontId="29" fillId="0" borderId="12" xfId="92" applyNumberFormat="1" applyFont="1" applyBorder="1" applyAlignment="1">
      <alignment horizontal="center"/>
      <protection/>
    </xf>
    <xf numFmtId="6" fontId="26" fillId="0" borderId="12" xfId="92" applyNumberFormat="1" applyFont="1" applyBorder="1" applyAlignment="1">
      <alignment horizontal="center"/>
      <protection/>
    </xf>
    <xf numFmtId="10" fontId="22" fillId="0" borderId="0" xfId="92" applyNumberFormat="1" applyFont="1">
      <alignment/>
      <protection/>
    </xf>
    <xf numFmtId="14" fontId="22" fillId="0" borderId="0" xfId="92" applyNumberFormat="1" applyFont="1">
      <alignment/>
      <protection/>
    </xf>
    <xf numFmtId="6" fontId="22" fillId="0" borderId="0" xfId="92" applyNumberFormat="1" applyFont="1" applyAlignment="1">
      <alignment horizontal="center"/>
      <protection/>
    </xf>
    <xf numFmtId="164" fontId="26" fillId="0" borderId="13" xfId="92" applyNumberFormat="1" applyFont="1" applyBorder="1" applyAlignment="1">
      <alignment horizontal="center"/>
      <protection/>
    </xf>
    <xf numFmtId="164" fontId="22" fillId="0" borderId="0" xfId="92" applyNumberFormat="1" applyFont="1">
      <alignment/>
      <protection/>
    </xf>
    <xf numFmtId="164" fontId="26" fillId="0" borderId="0" xfId="92" applyNumberFormat="1" applyFont="1" applyBorder="1" applyAlignment="1">
      <alignment horizontal="center"/>
      <protection/>
    </xf>
    <xf numFmtId="164" fontId="22" fillId="0" borderId="10" xfId="92" applyNumberFormat="1" applyFont="1" applyBorder="1" applyAlignment="1">
      <alignment horizontal="center"/>
      <protection/>
    </xf>
    <xf numFmtId="164" fontId="26" fillId="0" borderId="0" xfId="92" applyNumberFormat="1" applyFont="1" applyAlignment="1">
      <alignment horizontal="center"/>
      <protection/>
    </xf>
    <xf numFmtId="0" fontId="30" fillId="0" borderId="0" xfId="92" applyFont="1" applyAlignment="1">
      <alignment horizontal="left"/>
      <protection/>
    </xf>
    <xf numFmtId="0" fontId="26" fillId="0" borderId="0" xfId="46" applyNumberFormat="1" applyFont="1" applyFill="1" applyBorder="1" applyAlignment="1">
      <alignment vertical="top" wrapText="1"/>
    </xf>
    <xf numFmtId="0" fontId="22" fillId="0" borderId="0" xfId="92" applyFont="1" applyFill="1" applyBorder="1" applyAlignment="1">
      <alignment horizontal="center"/>
      <protection/>
    </xf>
    <xf numFmtId="14" fontId="22" fillId="0" borderId="0" xfId="92" applyNumberFormat="1" applyFont="1" applyFill="1" applyBorder="1" applyAlignment="1">
      <alignment horizontal="center"/>
      <protection/>
    </xf>
    <xf numFmtId="6" fontId="22" fillId="0" borderId="0" xfId="92" applyNumberFormat="1" applyFont="1" applyFill="1" applyBorder="1" applyAlignment="1">
      <alignment horizontal="center"/>
      <protection/>
    </xf>
    <xf numFmtId="0" fontId="22" fillId="0" borderId="0" xfId="92" applyFont="1" applyFill="1" applyAlignment="1">
      <alignment horizontal="center"/>
      <protection/>
    </xf>
    <xf numFmtId="0" fontId="26" fillId="0" borderId="0" xfId="92" applyFont="1" applyFill="1" applyBorder="1" applyAlignment="1">
      <alignment horizontal="center"/>
      <protection/>
    </xf>
    <xf numFmtId="6" fontId="22" fillId="0" borderId="11" xfId="92" applyNumberFormat="1" applyFont="1" applyFill="1" applyBorder="1" applyAlignment="1">
      <alignment horizontal="center"/>
      <protection/>
    </xf>
    <xf numFmtId="44" fontId="26" fillId="0" borderId="0" xfId="46" applyFont="1" applyFill="1" applyBorder="1" applyAlignment="1">
      <alignment vertical="top" wrapText="1"/>
    </xf>
    <xf numFmtId="6" fontId="26" fillId="0" borderId="0" xfId="92" applyNumberFormat="1" applyFont="1" applyFill="1" applyBorder="1" applyAlignment="1">
      <alignment horizontal="center"/>
      <protection/>
    </xf>
    <xf numFmtId="0" fontId="26" fillId="0" borderId="10" xfId="92" applyFont="1" applyFill="1" applyBorder="1" applyAlignment="1">
      <alignment horizontal="center"/>
      <protection/>
    </xf>
    <xf numFmtId="0" fontId="23" fillId="0" borderId="0" xfId="92" applyFont="1" applyAlignment="1">
      <alignment horizontal="center"/>
      <protection/>
    </xf>
    <xf numFmtId="0" fontId="23" fillId="0" borderId="0" xfId="92" applyFont="1" applyAlignment="1">
      <alignment horizontal="center"/>
      <protection/>
    </xf>
    <xf numFmtId="6" fontId="26" fillId="0" borderId="12" xfId="92" applyNumberFormat="1" applyFont="1" applyFill="1" applyBorder="1" applyAlignment="1">
      <alignment horizontal="center"/>
      <protection/>
    </xf>
    <xf numFmtId="0" fontId="23" fillId="0" borderId="0" xfId="92" applyFont="1" applyAlignment="1">
      <alignment horizontal="center"/>
      <protection/>
    </xf>
    <xf numFmtId="0" fontId="23" fillId="0" borderId="0" xfId="92" applyFont="1" applyAlignment="1">
      <alignment horizontal="center"/>
      <protection/>
    </xf>
    <xf numFmtId="166" fontId="22" fillId="0" borderId="0" xfId="92" applyNumberFormat="1" applyFont="1" applyBorder="1" applyAlignment="1">
      <alignment horizontal="center" vertical="top" wrapText="1" shrinkToFit="1"/>
      <protection/>
    </xf>
    <xf numFmtId="165" fontId="22" fillId="0" borderId="0" xfId="92" applyNumberFormat="1" applyFont="1" applyBorder="1" applyAlignment="1">
      <alignment horizontal="center" vertical="top" wrapText="1" shrinkToFit="1"/>
      <protection/>
    </xf>
    <xf numFmtId="0" fontId="23" fillId="0" borderId="0" xfId="92" applyFont="1" applyAlignment="1">
      <alignment horizontal="center"/>
      <protection/>
    </xf>
    <xf numFmtId="0" fontId="23" fillId="0" borderId="0" xfId="92" applyFont="1" applyAlignment="1">
      <alignment horizontal="center"/>
      <protection/>
    </xf>
    <xf numFmtId="0" fontId="24" fillId="0" borderId="0" xfId="92" applyFont="1" applyAlignment="1">
      <alignment/>
      <protection/>
    </xf>
    <xf numFmtId="0" fontId="23" fillId="0" borderId="0" xfId="92" applyFont="1" applyAlignment="1">
      <alignment horizontal="center"/>
      <protection/>
    </xf>
    <xf numFmtId="6" fontId="22" fillId="0" borderId="10" xfId="92" applyNumberFormat="1" applyFont="1" applyFill="1" applyBorder="1" applyAlignment="1">
      <alignment horizontal="center"/>
      <protection/>
    </xf>
    <xf numFmtId="0" fontId="23" fillId="0" borderId="0" xfId="92" applyFont="1" applyAlignment="1">
      <alignment horizontal="center"/>
      <protection/>
    </xf>
    <xf numFmtId="0" fontId="28" fillId="0" borderId="13" xfId="92" applyFont="1" applyBorder="1" applyAlignment="1">
      <alignment horizontal="center"/>
      <protection/>
    </xf>
    <xf numFmtId="0" fontId="23" fillId="0" borderId="0" xfId="92" applyFont="1" applyAlignment="1">
      <alignment horizontal="center"/>
      <protection/>
    </xf>
    <xf numFmtId="0" fontId="24" fillId="0" borderId="0" xfId="92" applyFont="1" applyAlignment="1">
      <alignment/>
      <protection/>
    </xf>
    <xf numFmtId="0" fontId="22" fillId="0" borderId="13" xfId="92" applyFont="1" applyBorder="1" applyAlignment="1">
      <alignment/>
      <protection/>
    </xf>
    <xf numFmtId="0" fontId="28" fillId="0" borderId="0" xfId="92" applyFont="1" applyBorder="1" applyAlignment="1">
      <alignment horizontal="center"/>
      <protection/>
    </xf>
    <xf numFmtId="0" fontId="28" fillId="0" borderId="13" xfId="92" applyFont="1" applyFill="1" applyBorder="1" applyAlignment="1">
      <alignment horizont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Currency 4 2" xfId="51"/>
    <cellStyle name="Currency 4 3" xfId="52"/>
    <cellStyle name="Currency 4 3 2" xfId="53"/>
    <cellStyle name="Currency 4 4" xfId="54"/>
    <cellStyle name="Currency 4 5" xfId="55"/>
    <cellStyle name="Currency 5" xfId="56"/>
    <cellStyle name="Currency 6" xfId="57"/>
    <cellStyle name="Currency 7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10" xfId="70"/>
    <cellStyle name="Normal 10 2" xfId="71"/>
    <cellStyle name="Normal 10 2 2" xfId="72"/>
    <cellStyle name="Normal 10 2 2 2" xfId="73"/>
    <cellStyle name="Normal 10 2 3" xfId="74"/>
    <cellStyle name="Normal 10 3" xfId="75"/>
    <cellStyle name="Normal 10 3 2" xfId="76"/>
    <cellStyle name="Normal 10 4" xfId="77"/>
    <cellStyle name="Normal 11" xfId="78"/>
    <cellStyle name="Normal 12" xfId="79"/>
    <cellStyle name="Normal 12 2" xfId="80"/>
    <cellStyle name="Normal 13" xfId="81"/>
    <cellStyle name="Normal 14" xfId="82"/>
    <cellStyle name="Normal 14 2" xfId="83"/>
    <cellStyle name="Normal 14 2 2" xfId="84"/>
    <cellStyle name="Normal 14 3" xfId="85"/>
    <cellStyle name="Normal 15" xfId="86"/>
    <cellStyle name="Normal 15 2" xfId="87"/>
    <cellStyle name="Normal 15 2 2" xfId="88"/>
    <cellStyle name="Normal 15 3" xfId="89"/>
    <cellStyle name="Normal 16" xfId="90"/>
    <cellStyle name="Normal 17" xfId="91"/>
    <cellStyle name="Normal 2" xfId="92"/>
    <cellStyle name="Normal 3" xfId="93"/>
    <cellStyle name="Normal 4" xfId="94"/>
    <cellStyle name="Normal 5" xfId="95"/>
    <cellStyle name="Normal 6" xfId="96"/>
    <cellStyle name="Normal 7" xfId="97"/>
    <cellStyle name="Normal 8" xfId="98"/>
    <cellStyle name="Normal 9" xfId="99"/>
    <cellStyle name="Note" xfId="100"/>
    <cellStyle name="Output" xfId="101"/>
    <cellStyle name="Percent" xfId="102"/>
    <cellStyle name="Percent 2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zoomScalePageLayoutView="0" workbookViewId="0" topLeftCell="A1">
      <selection activeCell="J249" sqref="J249"/>
    </sheetView>
  </sheetViews>
  <sheetFormatPr defaultColWidth="9.28125" defaultRowHeight="15" customHeight="1"/>
  <cols>
    <col min="1" max="1" width="3.28125" style="16" customWidth="1"/>
    <col min="2" max="2" width="33.28125" style="1" customWidth="1"/>
    <col min="3" max="3" width="16.7109375" style="1" customWidth="1"/>
    <col min="4" max="4" width="11.28125" style="1" customWidth="1"/>
    <col min="5" max="5" width="17.7109375" style="26" customWidth="1"/>
    <col min="6" max="6" width="16.7109375" style="26" customWidth="1"/>
    <col min="7" max="7" width="16.57421875" style="26" customWidth="1"/>
    <col min="8" max="10" width="9.28125" style="1" customWidth="1"/>
    <col min="11" max="11" width="10.28125" style="1" customWidth="1"/>
    <col min="12" max="16384" width="9.28125" style="1" customWidth="1"/>
  </cols>
  <sheetData>
    <row r="1" spans="2:7" ht="23.25" customHeight="1">
      <c r="B1" s="72" t="s">
        <v>283</v>
      </c>
      <c r="C1" s="72"/>
      <c r="D1" s="72"/>
      <c r="E1" s="73"/>
      <c r="F1" s="73"/>
      <c r="G1" s="73"/>
    </row>
    <row r="2" spans="2:7" ht="13.5" customHeight="1">
      <c r="B2" s="66"/>
      <c r="C2" s="66"/>
      <c r="D2" s="66"/>
      <c r="E2" s="67"/>
      <c r="F2" s="67"/>
      <c r="G2" s="67"/>
    </row>
    <row r="3" spans="2:7" ht="15" customHeight="1">
      <c r="B3" s="47" t="s">
        <v>282</v>
      </c>
      <c r="C3" s="2"/>
      <c r="D3" s="2"/>
      <c r="E3" s="3"/>
      <c r="F3" s="3"/>
      <c r="G3" s="3"/>
    </row>
    <row r="4" spans="2:7" ht="15" customHeight="1">
      <c r="B4" s="47"/>
      <c r="C4" s="62"/>
      <c r="D4" s="62"/>
      <c r="E4" s="3"/>
      <c r="F4" s="3"/>
      <c r="G4" s="3"/>
    </row>
    <row r="5" spans="2:7" ht="15" customHeight="1">
      <c r="B5" s="71" t="s">
        <v>280</v>
      </c>
      <c r="C5" s="71"/>
      <c r="D5" s="71"/>
      <c r="E5" s="71"/>
      <c r="F5" s="71"/>
      <c r="G5" s="71"/>
    </row>
    <row r="6" spans="2:7" ht="15" customHeight="1">
      <c r="B6" s="7" t="s">
        <v>11</v>
      </c>
      <c r="C6" s="7" t="s">
        <v>10</v>
      </c>
      <c r="D6" s="7" t="s">
        <v>9</v>
      </c>
      <c r="E6" s="7" t="s">
        <v>8</v>
      </c>
      <c r="F6" s="7" t="s">
        <v>7</v>
      </c>
      <c r="G6" s="7" t="s">
        <v>6</v>
      </c>
    </row>
    <row r="7" spans="2:7" ht="15" customHeight="1">
      <c r="B7" s="48" t="s">
        <v>281</v>
      </c>
      <c r="C7" s="49" t="s">
        <v>102</v>
      </c>
      <c r="D7" s="49" t="s">
        <v>24</v>
      </c>
      <c r="E7" s="50">
        <v>45146</v>
      </c>
      <c r="F7" s="49">
        <v>241</v>
      </c>
      <c r="G7" s="51">
        <v>23109200</v>
      </c>
    </row>
    <row r="8" spans="2:7" ht="15" customHeight="1">
      <c r="B8" s="47"/>
      <c r="C8" s="70"/>
      <c r="D8" s="70"/>
      <c r="E8" s="3"/>
      <c r="F8" s="3"/>
      <c r="G8" s="3"/>
    </row>
    <row r="9" spans="2:7" ht="15" customHeight="1">
      <c r="B9" s="47"/>
      <c r="C9" s="70"/>
      <c r="D9" s="70"/>
      <c r="E9" s="3"/>
      <c r="F9" s="3"/>
      <c r="G9" s="3"/>
    </row>
    <row r="10" spans="1:7" ht="15" customHeight="1">
      <c r="A10" s="47"/>
      <c r="B10" s="71" t="s">
        <v>279</v>
      </c>
      <c r="C10" s="71"/>
      <c r="D10" s="71"/>
      <c r="E10" s="71"/>
      <c r="F10" s="71"/>
      <c r="G10" s="71"/>
    </row>
    <row r="11" spans="2:7" ht="15" customHeight="1">
      <c r="B11" s="7" t="s">
        <v>11</v>
      </c>
      <c r="C11" s="7" t="s">
        <v>10</v>
      </c>
      <c r="D11" s="7" t="s">
        <v>9</v>
      </c>
      <c r="E11" s="7" t="s">
        <v>8</v>
      </c>
      <c r="F11" s="7" t="s">
        <v>7</v>
      </c>
      <c r="G11" s="7" t="s">
        <v>6</v>
      </c>
    </row>
    <row r="12" spans="1:7" ht="15" customHeight="1">
      <c r="A12" s="16">
        <v>1</v>
      </c>
      <c r="B12" s="48" t="s">
        <v>45</v>
      </c>
      <c r="C12" s="49" t="s">
        <v>44</v>
      </c>
      <c r="D12" s="49" t="s">
        <v>27</v>
      </c>
      <c r="E12" s="50">
        <v>44508</v>
      </c>
      <c r="F12" s="49" t="s">
        <v>216</v>
      </c>
      <c r="G12" s="51">
        <v>47342500</v>
      </c>
    </row>
    <row r="13" spans="1:7" ht="15" customHeight="1">
      <c r="A13" s="16">
        <v>2</v>
      </c>
      <c r="B13" s="48" t="s">
        <v>45</v>
      </c>
      <c r="C13" s="49" t="s">
        <v>44</v>
      </c>
      <c r="D13" s="49" t="s">
        <v>27</v>
      </c>
      <c r="E13" s="50">
        <v>44508</v>
      </c>
      <c r="F13" s="49" t="s">
        <v>216</v>
      </c>
      <c r="G13" s="51">
        <v>7791100</v>
      </c>
    </row>
    <row r="14" spans="1:7" ht="15" customHeight="1">
      <c r="A14" s="16">
        <v>3</v>
      </c>
      <c r="B14" s="48" t="s">
        <v>43</v>
      </c>
      <c r="C14" s="49" t="s">
        <v>42</v>
      </c>
      <c r="D14" s="49" t="s">
        <v>41</v>
      </c>
      <c r="E14" s="50">
        <v>44580</v>
      </c>
      <c r="F14" s="49" t="s">
        <v>224</v>
      </c>
      <c r="G14" s="69">
        <v>79682500</v>
      </c>
    </row>
    <row r="15" spans="2:7" ht="15" customHeight="1">
      <c r="B15" s="48"/>
      <c r="C15" s="49"/>
      <c r="D15" s="49"/>
      <c r="E15" s="50"/>
      <c r="F15" s="49"/>
      <c r="G15" s="51">
        <f>G12+G13+G14</f>
        <v>134816100</v>
      </c>
    </row>
    <row r="16" spans="2:7" ht="15" customHeight="1">
      <c r="B16" s="47"/>
      <c r="C16" s="68"/>
      <c r="D16" s="68"/>
      <c r="E16" s="3"/>
      <c r="F16" s="3"/>
      <c r="G16" s="3"/>
    </row>
    <row r="17" spans="1:7" ht="15" customHeight="1">
      <c r="A17" s="47"/>
      <c r="B17" s="71" t="s">
        <v>271</v>
      </c>
      <c r="C17" s="71"/>
      <c r="D17" s="71"/>
      <c r="E17" s="71"/>
      <c r="F17" s="71"/>
      <c r="G17" s="71"/>
    </row>
    <row r="18" spans="2:7" ht="15" customHeight="1">
      <c r="B18" s="7" t="s">
        <v>11</v>
      </c>
      <c r="C18" s="7" t="s">
        <v>10</v>
      </c>
      <c r="D18" s="7" t="s">
        <v>9</v>
      </c>
      <c r="E18" s="7" t="s">
        <v>8</v>
      </c>
      <c r="F18" s="7" t="s">
        <v>7</v>
      </c>
      <c r="G18" s="7" t="s">
        <v>6</v>
      </c>
    </row>
    <row r="19" spans="1:7" ht="15" customHeight="1">
      <c r="A19" s="16">
        <v>1</v>
      </c>
      <c r="B19" s="48" t="s">
        <v>243</v>
      </c>
      <c r="C19" s="49" t="s">
        <v>270</v>
      </c>
      <c r="D19" s="49" t="s">
        <v>245</v>
      </c>
      <c r="E19" s="50">
        <v>44166</v>
      </c>
      <c r="F19" s="49">
        <v>241</v>
      </c>
      <c r="G19" s="51">
        <v>60635600</v>
      </c>
    </row>
    <row r="20" spans="1:7" ht="15" customHeight="1">
      <c r="A20" s="16">
        <v>2</v>
      </c>
      <c r="B20" s="48" t="s">
        <v>272</v>
      </c>
      <c r="C20" s="49" t="s">
        <v>275</v>
      </c>
      <c r="D20" s="49" t="s">
        <v>277</v>
      </c>
      <c r="E20" s="50">
        <v>44179</v>
      </c>
      <c r="F20" s="49" t="s">
        <v>224</v>
      </c>
      <c r="G20" s="51">
        <v>299371500</v>
      </c>
    </row>
    <row r="21" spans="1:7" ht="15" customHeight="1">
      <c r="A21" s="16">
        <v>3</v>
      </c>
      <c r="B21" s="48" t="s">
        <v>273</v>
      </c>
      <c r="C21" s="49" t="s">
        <v>202</v>
      </c>
      <c r="D21" s="49" t="s">
        <v>120</v>
      </c>
      <c r="E21" s="50">
        <v>44253</v>
      </c>
      <c r="F21" s="49" t="s">
        <v>224</v>
      </c>
      <c r="G21" s="51">
        <v>25255900</v>
      </c>
    </row>
    <row r="22" spans="1:7" ht="15" customHeight="1">
      <c r="A22" s="16">
        <v>4</v>
      </c>
      <c r="B22" s="48" t="s">
        <v>274</v>
      </c>
      <c r="C22" s="49" t="s">
        <v>276</v>
      </c>
      <c r="D22" s="49" t="s">
        <v>109</v>
      </c>
      <c r="E22" s="50">
        <v>44288</v>
      </c>
      <c r="F22" s="49" t="s">
        <v>224</v>
      </c>
      <c r="G22" s="51">
        <v>366170500</v>
      </c>
    </row>
    <row r="23" spans="1:7" ht="15" customHeight="1">
      <c r="A23" s="16">
        <v>5</v>
      </c>
      <c r="B23" s="48" t="s">
        <v>50</v>
      </c>
      <c r="C23" s="49" t="s">
        <v>49</v>
      </c>
      <c r="D23" s="49" t="s">
        <v>48</v>
      </c>
      <c r="E23" s="50">
        <v>44434</v>
      </c>
      <c r="F23" s="49">
        <v>241</v>
      </c>
      <c r="G23" s="51">
        <v>320000000</v>
      </c>
    </row>
    <row r="24" spans="1:7" ht="15" customHeight="1">
      <c r="A24" s="16">
        <v>6</v>
      </c>
      <c r="B24" s="48" t="s">
        <v>278</v>
      </c>
      <c r="C24" s="49" t="s">
        <v>143</v>
      </c>
      <c r="D24" s="49" t="s">
        <v>134</v>
      </c>
      <c r="E24" s="50">
        <v>44379</v>
      </c>
      <c r="F24" s="49" t="s">
        <v>216</v>
      </c>
      <c r="G24" s="51">
        <v>18864200</v>
      </c>
    </row>
    <row r="25" spans="1:7" ht="15" customHeight="1" thickBot="1">
      <c r="A25" s="16">
        <v>7</v>
      </c>
      <c r="B25" s="48" t="s">
        <v>260</v>
      </c>
      <c r="C25" s="49" t="s">
        <v>261</v>
      </c>
      <c r="D25" s="49" t="s">
        <v>33</v>
      </c>
      <c r="E25" s="50">
        <v>44442</v>
      </c>
      <c r="F25" s="49">
        <v>241</v>
      </c>
      <c r="G25" s="54">
        <v>73884500</v>
      </c>
    </row>
    <row r="26" spans="2:7" ht="15" customHeight="1">
      <c r="B26" s="48"/>
      <c r="C26" s="49"/>
      <c r="D26" s="49"/>
      <c r="E26" s="50"/>
      <c r="F26" s="49"/>
      <c r="G26" s="51">
        <f>SUM(G19:G25)</f>
        <v>1164182200</v>
      </c>
    </row>
    <row r="27" spans="2:7" ht="15" customHeight="1">
      <c r="B27" s="47"/>
      <c r="C27" s="65"/>
      <c r="D27" s="65"/>
      <c r="E27" s="3"/>
      <c r="F27" s="3"/>
      <c r="G27" s="3"/>
    </row>
    <row r="28" spans="1:7" ht="15" customHeight="1">
      <c r="A28" s="47"/>
      <c r="B28" s="71" t="s">
        <v>264</v>
      </c>
      <c r="C28" s="71"/>
      <c r="D28" s="71"/>
      <c r="E28" s="71"/>
      <c r="F28" s="71"/>
      <c r="G28" s="71"/>
    </row>
    <row r="29" spans="2:7" ht="15" customHeight="1">
      <c r="B29" s="7" t="s">
        <v>11</v>
      </c>
      <c r="C29" s="7" t="s">
        <v>10</v>
      </c>
      <c r="D29" s="7" t="s">
        <v>9</v>
      </c>
      <c r="E29" s="7" t="s">
        <v>8</v>
      </c>
      <c r="F29" s="7" t="s">
        <v>7</v>
      </c>
      <c r="G29" s="7" t="s">
        <v>6</v>
      </c>
    </row>
    <row r="30" spans="1:7" ht="15" customHeight="1">
      <c r="A30" s="16">
        <v>1</v>
      </c>
      <c r="B30" s="48" t="s">
        <v>59</v>
      </c>
      <c r="C30" s="49" t="s">
        <v>36</v>
      </c>
      <c r="D30" s="49" t="s">
        <v>27</v>
      </c>
      <c r="E30" s="50">
        <v>43791</v>
      </c>
      <c r="F30" s="49">
        <v>241</v>
      </c>
      <c r="G30" s="51">
        <v>141202000</v>
      </c>
    </row>
    <row r="31" spans="1:7" ht="15" customHeight="1">
      <c r="A31" s="16">
        <v>2</v>
      </c>
      <c r="B31" s="48" t="s">
        <v>260</v>
      </c>
      <c r="C31" s="49" t="s">
        <v>261</v>
      </c>
      <c r="D31" s="49" t="s">
        <v>33</v>
      </c>
      <c r="E31" s="50">
        <v>43847</v>
      </c>
      <c r="F31" s="49" t="s">
        <v>224</v>
      </c>
      <c r="G31" s="51">
        <v>84589800</v>
      </c>
    </row>
    <row r="32" spans="1:7" ht="15" customHeight="1">
      <c r="A32" s="16">
        <v>3</v>
      </c>
      <c r="B32" s="48" t="s">
        <v>262</v>
      </c>
      <c r="C32" s="49" t="s">
        <v>263</v>
      </c>
      <c r="D32" s="49" t="s">
        <v>190</v>
      </c>
      <c r="E32" s="50">
        <v>43915</v>
      </c>
      <c r="F32" s="49" t="s">
        <v>224</v>
      </c>
      <c r="G32" s="51">
        <v>186384500</v>
      </c>
    </row>
    <row r="33" spans="1:7" ht="15" customHeight="1">
      <c r="A33" s="16">
        <v>4</v>
      </c>
      <c r="B33" s="48" t="s">
        <v>213</v>
      </c>
      <c r="C33" s="49" t="s">
        <v>214</v>
      </c>
      <c r="D33" s="49" t="s">
        <v>51</v>
      </c>
      <c r="E33" s="50">
        <v>44014</v>
      </c>
      <c r="F33" s="49" t="s">
        <v>216</v>
      </c>
      <c r="G33" s="51">
        <v>95710500</v>
      </c>
    </row>
    <row r="34" spans="1:7" ht="15" customHeight="1">
      <c r="A34" s="16">
        <v>5</v>
      </c>
      <c r="B34" s="48" t="s">
        <v>268</v>
      </c>
      <c r="C34" s="49" t="s">
        <v>269</v>
      </c>
      <c r="D34" s="49" t="s">
        <v>75</v>
      </c>
      <c r="E34" s="50">
        <v>44104</v>
      </c>
      <c r="F34" s="49" t="s">
        <v>224</v>
      </c>
      <c r="G34" s="51">
        <v>156836200</v>
      </c>
    </row>
    <row r="35" spans="1:7" ht="15" customHeight="1" thickBot="1">
      <c r="A35" s="16">
        <v>6</v>
      </c>
      <c r="B35" s="48" t="s">
        <v>209</v>
      </c>
      <c r="C35" s="49" t="s">
        <v>256</v>
      </c>
      <c r="D35" s="49" t="s">
        <v>75</v>
      </c>
      <c r="E35" s="50">
        <v>44090</v>
      </c>
      <c r="F35" s="49" t="s">
        <v>216</v>
      </c>
      <c r="G35" s="51">
        <v>30691500</v>
      </c>
    </row>
    <row r="36" spans="5:7" ht="15" customHeight="1">
      <c r="E36" s="1"/>
      <c r="F36" s="3"/>
      <c r="G36" s="60">
        <f>SUM(G30:G33)</f>
        <v>507886800</v>
      </c>
    </row>
    <row r="37" spans="5:7" ht="15" customHeight="1">
      <c r="E37" s="1"/>
      <c r="F37" s="3"/>
      <c r="G37" s="56"/>
    </row>
    <row r="38" spans="1:7" ht="15" customHeight="1">
      <c r="A38" s="47"/>
      <c r="B38" s="71" t="s">
        <v>257</v>
      </c>
      <c r="C38" s="71"/>
      <c r="D38" s="71"/>
      <c r="E38" s="71"/>
      <c r="F38" s="71"/>
      <c r="G38" s="71"/>
    </row>
    <row r="39" spans="2:7" ht="15" customHeight="1">
      <c r="B39" s="7" t="s">
        <v>11</v>
      </c>
      <c r="C39" s="7" t="s">
        <v>10</v>
      </c>
      <c r="D39" s="7" t="s">
        <v>9</v>
      </c>
      <c r="E39" s="7" t="s">
        <v>8</v>
      </c>
      <c r="F39" s="7" t="s">
        <v>7</v>
      </c>
      <c r="G39" s="7" t="s">
        <v>6</v>
      </c>
    </row>
    <row r="40" spans="1:7" ht="15" customHeight="1">
      <c r="A40" s="16">
        <v>1</v>
      </c>
      <c r="B40" s="48" t="s">
        <v>209</v>
      </c>
      <c r="C40" s="49" t="s">
        <v>256</v>
      </c>
      <c r="D40" s="49" t="s">
        <v>75</v>
      </c>
      <c r="E40" s="50">
        <v>43392</v>
      </c>
      <c r="F40" s="49">
        <v>241</v>
      </c>
      <c r="G40" s="51">
        <v>41124000</v>
      </c>
    </row>
    <row r="41" spans="1:7" ht="15" customHeight="1">
      <c r="A41" s="16">
        <v>2</v>
      </c>
      <c r="B41" s="48" t="s">
        <v>53</v>
      </c>
      <c r="C41" s="49" t="s">
        <v>52</v>
      </c>
      <c r="D41" s="49" t="s">
        <v>51</v>
      </c>
      <c r="E41" s="50">
        <v>43396</v>
      </c>
      <c r="F41" s="49">
        <v>241</v>
      </c>
      <c r="G41" s="51">
        <v>45474000</v>
      </c>
    </row>
    <row r="42" spans="1:7" ht="15" customHeight="1" thickBot="1">
      <c r="A42" s="16">
        <v>3</v>
      </c>
      <c r="B42" s="48" t="s">
        <v>43</v>
      </c>
      <c r="C42" s="49" t="s">
        <v>42</v>
      </c>
      <c r="D42" s="49" t="s">
        <v>41</v>
      </c>
      <c r="E42" s="50">
        <v>43706</v>
      </c>
      <c r="F42" s="49" t="s">
        <v>224</v>
      </c>
      <c r="G42" s="51">
        <v>133385200</v>
      </c>
    </row>
    <row r="43" spans="5:7" ht="15" customHeight="1">
      <c r="E43" s="1"/>
      <c r="F43" s="3"/>
      <c r="G43" s="60">
        <f>G40+G42</f>
        <v>174509200</v>
      </c>
    </row>
    <row r="44" spans="5:7" ht="15" customHeight="1">
      <c r="E44" s="1"/>
      <c r="F44" s="3"/>
      <c r="G44" s="56"/>
    </row>
    <row r="45" spans="2:7" ht="15" customHeight="1">
      <c r="B45" s="71" t="s">
        <v>255</v>
      </c>
      <c r="C45" s="71"/>
      <c r="D45" s="71"/>
      <c r="E45" s="71"/>
      <c r="F45" s="71"/>
      <c r="G45" s="71"/>
    </row>
    <row r="46" spans="2:7" ht="15" customHeight="1">
      <c r="B46" s="7" t="s">
        <v>11</v>
      </c>
      <c r="C46" s="7" t="s">
        <v>10</v>
      </c>
      <c r="D46" s="7" t="s">
        <v>9</v>
      </c>
      <c r="E46" s="7" t="s">
        <v>8</v>
      </c>
      <c r="F46" s="7" t="s">
        <v>7</v>
      </c>
      <c r="G46" s="7" t="s">
        <v>6</v>
      </c>
    </row>
    <row r="47" spans="1:7" ht="15" customHeight="1" thickBot="1">
      <c r="A47" s="16">
        <v>1</v>
      </c>
      <c r="B47" s="48" t="s">
        <v>248</v>
      </c>
      <c r="C47" s="49" t="s">
        <v>246</v>
      </c>
      <c r="D47" s="49" t="s">
        <v>109</v>
      </c>
      <c r="E47" s="50">
        <v>43153</v>
      </c>
      <c r="F47" s="49">
        <v>241</v>
      </c>
      <c r="G47" s="51">
        <v>200000000</v>
      </c>
    </row>
    <row r="48" spans="5:7" ht="15" customHeight="1">
      <c r="E48" s="1"/>
      <c r="F48" s="3"/>
      <c r="G48" s="60">
        <f>SUM(G47)</f>
        <v>200000000</v>
      </c>
    </row>
    <row r="49" spans="2:7" ht="15" customHeight="1">
      <c r="B49" s="47"/>
      <c r="C49" s="59"/>
      <c r="D49" s="59"/>
      <c r="E49" s="3"/>
      <c r="F49" s="3"/>
      <c r="G49" s="3"/>
    </row>
    <row r="50" spans="2:7" ht="15" customHeight="1">
      <c r="B50" s="71" t="s">
        <v>250</v>
      </c>
      <c r="C50" s="71"/>
      <c r="D50" s="71"/>
      <c r="E50" s="71"/>
      <c r="F50" s="71"/>
      <c r="G50" s="71"/>
    </row>
    <row r="51" spans="2:7" ht="15" customHeight="1">
      <c r="B51" s="7" t="s">
        <v>11</v>
      </c>
      <c r="C51" s="7" t="s">
        <v>10</v>
      </c>
      <c r="D51" s="7" t="s">
        <v>9</v>
      </c>
      <c r="E51" s="7" t="s">
        <v>8</v>
      </c>
      <c r="F51" s="7" t="s">
        <v>7</v>
      </c>
      <c r="G51" s="7" t="s">
        <v>6</v>
      </c>
    </row>
    <row r="52" spans="1:7" ht="15" customHeight="1">
      <c r="A52" s="16">
        <v>1</v>
      </c>
      <c r="B52" s="48" t="s">
        <v>248</v>
      </c>
      <c r="C52" s="49" t="s">
        <v>246</v>
      </c>
      <c r="D52" s="49" t="s">
        <v>109</v>
      </c>
      <c r="E52" s="50">
        <v>42678</v>
      </c>
      <c r="F52" s="49" t="s">
        <v>224</v>
      </c>
      <c r="G52" s="51">
        <v>46266600</v>
      </c>
    </row>
    <row r="53" spans="1:7" ht="15" customHeight="1">
      <c r="A53" s="16">
        <v>2</v>
      </c>
      <c r="B53" s="48" t="s">
        <v>199</v>
      </c>
      <c r="C53" s="49" t="s">
        <v>200</v>
      </c>
      <c r="D53" s="49" t="s">
        <v>109</v>
      </c>
      <c r="E53" s="50">
        <v>42696</v>
      </c>
      <c r="F53" s="49">
        <v>241</v>
      </c>
      <c r="G53" s="51">
        <v>30112000</v>
      </c>
    </row>
    <row r="54" spans="1:7" ht="15" customHeight="1">
      <c r="A54" s="16">
        <v>3</v>
      </c>
      <c r="B54" s="48" t="s">
        <v>249</v>
      </c>
      <c r="C54" s="49" t="s">
        <v>247</v>
      </c>
      <c r="D54" s="49" t="s">
        <v>82</v>
      </c>
      <c r="E54" s="50">
        <v>42697</v>
      </c>
      <c r="F54" s="49" t="s">
        <v>224</v>
      </c>
      <c r="G54" s="51">
        <v>30178500</v>
      </c>
    </row>
    <row r="55" spans="1:7" ht="15" customHeight="1">
      <c r="A55" s="16">
        <v>4</v>
      </c>
      <c r="B55" s="48" t="s">
        <v>252</v>
      </c>
      <c r="C55" s="49" t="s">
        <v>253</v>
      </c>
      <c r="D55" s="49" t="s">
        <v>109</v>
      </c>
      <c r="E55" s="50">
        <v>42726</v>
      </c>
      <c r="F55" s="49" t="s">
        <v>224</v>
      </c>
      <c r="G55" s="51">
        <v>85825000</v>
      </c>
    </row>
    <row r="56" spans="1:7" ht="15" customHeight="1">
      <c r="A56" s="16">
        <v>5</v>
      </c>
      <c r="B56" s="48" t="s">
        <v>251</v>
      </c>
      <c r="C56" s="49" t="s">
        <v>165</v>
      </c>
      <c r="D56" s="49" t="s">
        <v>27</v>
      </c>
      <c r="E56" s="50">
        <v>42807</v>
      </c>
      <c r="F56" s="49">
        <v>241</v>
      </c>
      <c r="G56" s="51">
        <v>65000000</v>
      </c>
    </row>
    <row r="57" spans="1:7" ht="15" customHeight="1">
      <c r="A57" s="16">
        <v>6</v>
      </c>
      <c r="B57" s="48" t="s">
        <v>62</v>
      </c>
      <c r="C57" s="49" t="s">
        <v>61</v>
      </c>
      <c r="D57" s="49" t="s">
        <v>27</v>
      </c>
      <c r="E57" s="50">
        <v>42958</v>
      </c>
      <c r="F57" s="49" t="s">
        <v>258</v>
      </c>
      <c r="G57" s="51">
        <v>8000000</v>
      </c>
    </row>
    <row r="58" spans="1:7" ht="15" customHeight="1">
      <c r="A58" s="16">
        <v>7</v>
      </c>
      <c r="B58" s="48" t="s">
        <v>254</v>
      </c>
      <c r="C58" s="49" t="s">
        <v>161</v>
      </c>
      <c r="D58" s="49" t="s">
        <v>120</v>
      </c>
      <c r="E58" s="50">
        <v>42970</v>
      </c>
      <c r="F58" s="49">
        <v>241</v>
      </c>
      <c r="G58" s="51">
        <v>5221400</v>
      </c>
    </row>
    <row r="59" spans="1:7" ht="15" customHeight="1" thickBot="1">
      <c r="A59" s="16">
        <v>8</v>
      </c>
      <c r="B59" s="48" t="s">
        <v>39</v>
      </c>
      <c r="C59" s="49" t="s">
        <v>38</v>
      </c>
      <c r="D59" s="49" t="s">
        <v>27</v>
      </c>
      <c r="E59" s="50">
        <v>43007</v>
      </c>
      <c r="F59" s="49">
        <v>241</v>
      </c>
      <c r="G59" s="51">
        <v>18328100</v>
      </c>
    </row>
    <row r="60" spans="5:7" ht="15" customHeight="1">
      <c r="E60" s="1"/>
      <c r="F60" s="3"/>
      <c r="G60" s="60">
        <f>SUM(G52:G59)</f>
        <v>288931600</v>
      </c>
    </row>
    <row r="61" spans="2:7" ht="15" customHeight="1">
      <c r="B61" s="47"/>
      <c r="C61" s="61"/>
      <c r="D61" s="61"/>
      <c r="E61" s="3"/>
      <c r="F61" s="3"/>
      <c r="G61" s="3"/>
    </row>
    <row r="62" spans="2:7" ht="15" customHeight="1">
      <c r="B62" s="71" t="s">
        <v>241</v>
      </c>
      <c r="C62" s="71"/>
      <c r="D62" s="71"/>
      <c r="E62" s="71"/>
      <c r="F62" s="71"/>
      <c r="G62" s="71"/>
    </row>
    <row r="63" spans="2:7" ht="15" customHeight="1">
      <c r="B63" s="7" t="s">
        <v>11</v>
      </c>
      <c r="C63" s="7" t="s">
        <v>10</v>
      </c>
      <c r="D63" s="7" t="s">
        <v>9</v>
      </c>
      <c r="E63" s="7" t="s">
        <v>8</v>
      </c>
      <c r="F63" s="7" t="s">
        <v>7</v>
      </c>
      <c r="G63" s="7" t="s">
        <v>6</v>
      </c>
    </row>
    <row r="64" spans="1:7" ht="15" customHeight="1">
      <c r="A64" s="16">
        <v>1</v>
      </c>
      <c r="B64" s="48" t="s">
        <v>240</v>
      </c>
      <c r="C64" s="49" t="s">
        <v>123</v>
      </c>
      <c r="D64" s="49" t="s">
        <v>109</v>
      </c>
      <c r="E64" s="50">
        <v>42325</v>
      </c>
      <c r="F64" s="49" t="s">
        <v>224</v>
      </c>
      <c r="G64" s="51">
        <v>272279000</v>
      </c>
    </row>
    <row r="65" spans="1:7" ht="15" customHeight="1">
      <c r="A65" s="16">
        <v>2</v>
      </c>
      <c r="B65" s="48" t="s">
        <v>265</v>
      </c>
      <c r="C65" s="49" t="s">
        <v>141</v>
      </c>
      <c r="D65" s="49" t="s">
        <v>140</v>
      </c>
      <c r="E65" s="50">
        <v>42419</v>
      </c>
      <c r="F65" s="49" t="s">
        <v>216</v>
      </c>
      <c r="G65" s="51">
        <v>17544400</v>
      </c>
    </row>
    <row r="66" spans="1:7" ht="15" customHeight="1">
      <c r="A66" s="16">
        <v>3</v>
      </c>
      <c r="B66" s="48" t="s">
        <v>242</v>
      </c>
      <c r="C66" s="49" t="s">
        <v>150</v>
      </c>
      <c r="D66" s="49" t="s">
        <v>145</v>
      </c>
      <c r="E66" s="50">
        <v>42523</v>
      </c>
      <c r="F66" s="49" t="s">
        <v>216</v>
      </c>
      <c r="G66" s="51">
        <v>74435000</v>
      </c>
    </row>
    <row r="67" spans="1:7" ht="15" customHeight="1">
      <c r="A67" s="16">
        <v>4</v>
      </c>
      <c r="B67" s="48" t="s">
        <v>243</v>
      </c>
      <c r="C67" s="49" t="s">
        <v>244</v>
      </c>
      <c r="D67" s="49" t="s">
        <v>245</v>
      </c>
      <c r="E67" s="50">
        <v>42578</v>
      </c>
      <c r="F67" s="49" t="s">
        <v>224</v>
      </c>
      <c r="G67" s="51">
        <v>266600300</v>
      </c>
    </row>
    <row r="68" spans="1:7" ht="15" customHeight="1" thickBot="1">
      <c r="A68" s="16">
        <v>5</v>
      </c>
      <c r="B68" s="48" t="s">
        <v>43</v>
      </c>
      <c r="C68" s="49" t="s">
        <v>42</v>
      </c>
      <c r="D68" s="49" t="s">
        <v>41</v>
      </c>
      <c r="E68" s="50">
        <v>42620</v>
      </c>
      <c r="F68" s="49">
        <v>241</v>
      </c>
      <c r="G68" s="51">
        <v>316397200</v>
      </c>
    </row>
    <row r="69" spans="5:7" ht="15" customHeight="1">
      <c r="E69" s="1"/>
      <c r="F69" s="3"/>
      <c r="G69" s="60">
        <f>SUM(G64:G68)</f>
        <v>947255900</v>
      </c>
    </row>
    <row r="70" spans="2:7" ht="15" customHeight="1">
      <c r="B70" s="47"/>
      <c r="C70" s="59"/>
      <c r="D70" s="59"/>
      <c r="E70" s="3"/>
      <c r="F70" s="3"/>
      <c r="G70" s="3"/>
    </row>
    <row r="71" spans="2:7" ht="15" customHeight="1">
      <c r="B71" s="71" t="s">
        <v>232</v>
      </c>
      <c r="C71" s="71"/>
      <c r="D71" s="71"/>
      <c r="E71" s="71"/>
      <c r="F71" s="71"/>
      <c r="G71" s="71"/>
    </row>
    <row r="72" spans="2:7" ht="15" customHeight="1">
      <c r="B72" s="7" t="s">
        <v>11</v>
      </c>
      <c r="C72" s="7" t="s">
        <v>10</v>
      </c>
      <c r="D72" s="7" t="s">
        <v>9</v>
      </c>
      <c r="E72" s="7" t="s">
        <v>8</v>
      </c>
      <c r="F72" s="7" t="s">
        <v>7</v>
      </c>
      <c r="G72" s="7" t="s">
        <v>6</v>
      </c>
    </row>
    <row r="73" spans="1:7" ht="15" customHeight="1">
      <c r="A73" s="16">
        <v>1</v>
      </c>
      <c r="B73" s="48" t="s">
        <v>231</v>
      </c>
      <c r="C73" s="49" t="s">
        <v>156</v>
      </c>
      <c r="D73" s="49" t="s">
        <v>155</v>
      </c>
      <c r="E73" s="50">
        <v>41960</v>
      </c>
      <c r="F73" s="49" t="s">
        <v>216</v>
      </c>
      <c r="G73" s="51">
        <v>27100000</v>
      </c>
    </row>
    <row r="74" spans="1:7" ht="15" customHeight="1">
      <c r="A74" s="16">
        <v>2</v>
      </c>
      <c r="B74" s="48" t="s">
        <v>266</v>
      </c>
      <c r="C74" s="49" t="s">
        <v>234</v>
      </c>
      <c r="D74" s="49" t="s">
        <v>120</v>
      </c>
      <c r="E74" s="50">
        <v>42102</v>
      </c>
      <c r="F74" s="49" t="s">
        <v>224</v>
      </c>
      <c r="G74" s="51">
        <v>10103100</v>
      </c>
    </row>
    <row r="75" spans="1:7" ht="15" customHeight="1">
      <c r="A75" s="16">
        <v>3</v>
      </c>
      <c r="B75" s="48" t="s">
        <v>233</v>
      </c>
      <c r="C75" s="49" t="s">
        <v>235</v>
      </c>
      <c r="D75" s="49" t="s">
        <v>33</v>
      </c>
      <c r="E75" s="50">
        <v>42118</v>
      </c>
      <c r="F75" s="49" t="s">
        <v>224</v>
      </c>
      <c r="G75" s="51">
        <v>21175000</v>
      </c>
    </row>
    <row r="76" spans="1:7" ht="15" customHeight="1">
      <c r="A76" s="16">
        <v>4</v>
      </c>
      <c r="B76" s="48" t="s">
        <v>236</v>
      </c>
      <c r="C76" s="49" t="s">
        <v>16</v>
      </c>
      <c r="D76" s="49" t="s">
        <v>0</v>
      </c>
      <c r="E76" s="50">
        <v>42200</v>
      </c>
      <c r="F76" s="49" t="s">
        <v>258</v>
      </c>
      <c r="G76" s="51">
        <v>7900000</v>
      </c>
    </row>
    <row r="77" spans="1:7" ht="15" customHeight="1">
      <c r="A77" s="16">
        <v>5</v>
      </c>
      <c r="B77" s="48" t="s">
        <v>267</v>
      </c>
      <c r="C77" s="49" t="s">
        <v>238</v>
      </c>
      <c r="D77" s="49" t="s">
        <v>18</v>
      </c>
      <c r="E77" s="50">
        <v>42202</v>
      </c>
      <c r="F77" s="49" t="s">
        <v>216</v>
      </c>
      <c r="G77" s="51">
        <v>25900000</v>
      </c>
    </row>
    <row r="78" spans="1:7" ht="15" customHeight="1" thickBot="1">
      <c r="A78" s="16">
        <v>6</v>
      </c>
      <c r="B78" s="48" t="s">
        <v>237</v>
      </c>
      <c r="C78" s="49" t="s">
        <v>239</v>
      </c>
      <c r="D78" s="49" t="s">
        <v>109</v>
      </c>
      <c r="E78" s="50">
        <v>42230</v>
      </c>
      <c r="F78" s="49" t="s">
        <v>224</v>
      </c>
      <c r="G78" s="54">
        <v>17108500</v>
      </c>
    </row>
    <row r="79" spans="2:7" ht="15" customHeight="1">
      <c r="B79" s="47"/>
      <c r="C79" s="58"/>
      <c r="D79" s="58"/>
      <c r="E79" s="3"/>
      <c r="F79" s="3"/>
      <c r="G79" s="56">
        <f>SUM(G73:G78)</f>
        <v>109286600</v>
      </c>
    </row>
    <row r="80" spans="2:7" ht="15" customHeight="1">
      <c r="B80" s="47"/>
      <c r="C80" s="58"/>
      <c r="D80" s="58"/>
      <c r="E80" s="3"/>
      <c r="F80" s="3"/>
      <c r="G80" s="3"/>
    </row>
    <row r="81" spans="2:7" ht="15" customHeight="1">
      <c r="B81" s="71" t="s">
        <v>227</v>
      </c>
      <c r="C81" s="71"/>
      <c r="D81" s="71"/>
      <c r="E81" s="71"/>
      <c r="F81" s="71"/>
      <c r="G81" s="71"/>
    </row>
    <row r="82" spans="2:7" ht="15" customHeight="1">
      <c r="B82" s="7" t="s">
        <v>11</v>
      </c>
      <c r="C82" s="7" t="s">
        <v>10</v>
      </c>
      <c r="D82" s="7" t="s">
        <v>9</v>
      </c>
      <c r="E82" s="7" t="s">
        <v>8</v>
      </c>
      <c r="F82" s="7" t="s">
        <v>7</v>
      </c>
      <c r="G82" s="7" t="s">
        <v>6</v>
      </c>
    </row>
    <row r="83" spans="1:7" ht="15" customHeight="1">
      <c r="A83" s="16">
        <v>1</v>
      </c>
      <c r="B83" s="48" t="s">
        <v>131</v>
      </c>
      <c r="C83" s="49" t="s">
        <v>130</v>
      </c>
      <c r="D83" s="49" t="s">
        <v>129</v>
      </c>
      <c r="E83" s="50">
        <v>41649</v>
      </c>
      <c r="F83" s="49">
        <v>241</v>
      </c>
      <c r="G83" s="51">
        <v>4000000</v>
      </c>
    </row>
    <row r="84" spans="1:7" ht="15" customHeight="1">
      <c r="A84" s="16">
        <v>2</v>
      </c>
      <c r="B84" s="48" t="s">
        <v>166</v>
      </c>
      <c r="C84" s="49" t="s">
        <v>165</v>
      </c>
      <c r="D84" s="49" t="s">
        <v>27</v>
      </c>
      <c r="E84" s="50">
        <v>41674</v>
      </c>
      <c r="F84" s="49">
        <v>241</v>
      </c>
      <c r="G84" s="51">
        <v>38425900</v>
      </c>
    </row>
    <row r="85" spans="1:7" ht="15" customHeight="1">
      <c r="A85" s="16">
        <v>3</v>
      </c>
      <c r="B85" s="48" t="s">
        <v>228</v>
      </c>
      <c r="C85" s="52" t="s">
        <v>203</v>
      </c>
      <c r="D85" s="52" t="s">
        <v>145</v>
      </c>
      <c r="E85" s="50">
        <v>41778</v>
      </c>
      <c r="F85" s="49" t="s">
        <v>259</v>
      </c>
      <c r="G85" s="51">
        <v>29887400</v>
      </c>
    </row>
    <row r="86" spans="1:7" ht="15" customHeight="1">
      <c r="A86" s="16">
        <v>4</v>
      </c>
      <c r="B86" s="48" t="s">
        <v>229</v>
      </c>
      <c r="C86" s="52" t="s">
        <v>230</v>
      </c>
      <c r="D86" s="52" t="s">
        <v>82</v>
      </c>
      <c r="E86" s="50">
        <v>41803</v>
      </c>
      <c r="F86" s="49" t="s">
        <v>224</v>
      </c>
      <c r="G86" s="51">
        <v>51287100</v>
      </c>
    </row>
    <row r="87" spans="1:7" ht="15" customHeight="1" thickBot="1">
      <c r="A87" s="16">
        <v>5</v>
      </c>
      <c r="B87" s="48" t="s">
        <v>62</v>
      </c>
      <c r="C87" s="49" t="s">
        <v>61</v>
      </c>
      <c r="D87" s="49" t="s">
        <v>27</v>
      </c>
      <c r="E87" s="50">
        <v>41908</v>
      </c>
      <c r="F87" s="49">
        <v>241</v>
      </c>
      <c r="G87" s="54">
        <v>120042400</v>
      </c>
    </row>
    <row r="88" spans="2:7" ht="15" customHeight="1">
      <c r="B88" s="55"/>
      <c r="C88" s="53"/>
      <c r="D88" s="53"/>
      <c r="E88" s="50"/>
      <c r="F88" s="49"/>
      <c r="G88" s="56">
        <f>SUM(G83:G87)</f>
        <v>243642800</v>
      </c>
    </row>
    <row r="89" spans="2:7" ht="15" customHeight="1">
      <c r="B89" s="55"/>
      <c r="C89" s="53"/>
      <c r="D89" s="53"/>
      <c r="E89" s="50"/>
      <c r="F89" s="49"/>
      <c r="G89" s="56"/>
    </row>
    <row r="90" spans="2:7" ht="15" customHeight="1">
      <c r="B90" s="71" t="s">
        <v>215</v>
      </c>
      <c r="C90" s="71"/>
      <c r="D90" s="71"/>
      <c r="E90" s="71"/>
      <c r="F90" s="71"/>
      <c r="G90" s="71"/>
    </row>
    <row r="91" spans="2:7" ht="15" customHeight="1">
      <c r="B91" s="7" t="s">
        <v>11</v>
      </c>
      <c r="C91" s="7" t="s">
        <v>10</v>
      </c>
      <c r="D91" s="7" t="s">
        <v>9</v>
      </c>
      <c r="E91" s="7" t="s">
        <v>8</v>
      </c>
      <c r="F91" s="7" t="s">
        <v>7</v>
      </c>
      <c r="G91" s="7" t="s">
        <v>6</v>
      </c>
    </row>
    <row r="92" spans="1:7" ht="15" customHeight="1">
      <c r="A92" s="16">
        <v>1</v>
      </c>
      <c r="B92" s="48" t="s">
        <v>217</v>
      </c>
      <c r="C92" s="49" t="s">
        <v>83</v>
      </c>
      <c r="D92" s="49" t="s">
        <v>82</v>
      </c>
      <c r="E92" s="50">
        <v>41229</v>
      </c>
      <c r="F92" s="49" t="s">
        <v>216</v>
      </c>
      <c r="G92" s="51">
        <v>30571000</v>
      </c>
    </row>
    <row r="93" spans="1:7" ht="15" customHeight="1">
      <c r="A93" s="16">
        <v>2</v>
      </c>
      <c r="B93" s="48" t="s">
        <v>81</v>
      </c>
      <c r="C93" s="49" t="s">
        <v>80</v>
      </c>
      <c r="D93" s="49" t="s">
        <v>24</v>
      </c>
      <c r="E93" s="50">
        <v>41233</v>
      </c>
      <c r="F93" s="49" t="s">
        <v>216</v>
      </c>
      <c r="G93" s="51">
        <v>40566300</v>
      </c>
    </row>
    <row r="94" spans="1:7" ht="15" customHeight="1">
      <c r="A94" s="16">
        <v>3</v>
      </c>
      <c r="B94" s="48" t="s">
        <v>98</v>
      </c>
      <c r="C94" s="52" t="s">
        <v>97</v>
      </c>
      <c r="D94" s="52" t="s">
        <v>33</v>
      </c>
      <c r="E94" s="50">
        <v>41318</v>
      </c>
      <c r="F94" s="49" t="s">
        <v>216</v>
      </c>
      <c r="G94" s="51">
        <v>13207000</v>
      </c>
    </row>
    <row r="95" spans="1:7" ht="15" customHeight="1">
      <c r="A95" s="16">
        <v>4</v>
      </c>
      <c r="B95" s="48" t="s">
        <v>218</v>
      </c>
      <c r="C95" s="52" t="s">
        <v>57</v>
      </c>
      <c r="D95" s="52" t="s">
        <v>56</v>
      </c>
      <c r="E95" s="50">
        <v>41327</v>
      </c>
      <c r="F95" s="49" t="s">
        <v>216</v>
      </c>
      <c r="G95" s="51">
        <v>9492000</v>
      </c>
    </row>
    <row r="96" spans="1:7" ht="15" customHeight="1">
      <c r="A96" s="16">
        <v>5</v>
      </c>
      <c r="B96" s="48" t="s">
        <v>29</v>
      </c>
      <c r="C96" s="49" t="s">
        <v>28</v>
      </c>
      <c r="D96" s="49" t="s">
        <v>27</v>
      </c>
      <c r="E96" s="50">
        <v>41376</v>
      </c>
      <c r="F96" s="49" t="s">
        <v>216</v>
      </c>
      <c r="G96" s="51">
        <v>21679200</v>
      </c>
    </row>
    <row r="97" spans="1:7" ht="15" customHeight="1">
      <c r="A97" s="16">
        <v>6</v>
      </c>
      <c r="B97" s="48" t="s">
        <v>219</v>
      </c>
      <c r="C97" s="49" t="s">
        <v>16</v>
      </c>
      <c r="D97" s="49" t="s">
        <v>0</v>
      </c>
      <c r="E97" s="50">
        <v>41487</v>
      </c>
      <c r="F97" s="49">
        <v>241</v>
      </c>
      <c r="G97" s="51">
        <v>70000000</v>
      </c>
    </row>
    <row r="98" spans="1:7" ht="15" customHeight="1">
      <c r="A98" s="16">
        <v>7</v>
      </c>
      <c r="B98" s="48" t="s">
        <v>220</v>
      </c>
      <c r="C98" s="49" t="s">
        <v>46</v>
      </c>
      <c r="D98" s="49" t="s">
        <v>27</v>
      </c>
      <c r="E98" s="50">
        <v>41487</v>
      </c>
      <c r="F98" s="49">
        <v>241</v>
      </c>
      <c r="G98" s="51">
        <v>500000000</v>
      </c>
    </row>
    <row r="99" spans="1:7" ht="15" customHeight="1">
      <c r="A99" s="16">
        <v>8</v>
      </c>
      <c r="B99" s="48" t="s">
        <v>221</v>
      </c>
      <c r="C99" s="49" t="s">
        <v>4</v>
      </c>
      <c r="D99" s="49" t="s">
        <v>3</v>
      </c>
      <c r="E99" s="50">
        <v>41487</v>
      </c>
      <c r="F99" s="49" t="s">
        <v>216</v>
      </c>
      <c r="G99" s="51">
        <v>50914500</v>
      </c>
    </row>
    <row r="100" spans="1:7" ht="15" customHeight="1">
      <c r="A100" s="16">
        <v>9</v>
      </c>
      <c r="B100" s="48" t="s">
        <v>39</v>
      </c>
      <c r="C100" s="49" t="s">
        <v>38</v>
      </c>
      <c r="D100" s="49" t="s">
        <v>27</v>
      </c>
      <c r="E100" s="50">
        <v>41487</v>
      </c>
      <c r="F100" s="49" t="s">
        <v>216</v>
      </c>
      <c r="G100" s="51">
        <v>86358900</v>
      </c>
    </row>
    <row r="101" spans="1:7" ht="15" customHeight="1">
      <c r="A101" s="16">
        <v>10</v>
      </c>
      <c r="B101" s="48" t="s">
        <v>226</v>
      </c>
      <c r="C101" s="49" t="s">
        <v>222</v>
      </c>
      <c r="D101" s="49" t="s">
        <v>223</v>
      </c>
      <c r="E101" s="50">
        <v>41530</v>
      </c>
      <c r="F101" s="49" t="s">
        <v>224</v>
      </c>
      <c r="G101" s="51">
        <v>21258800</v>
      </c>
    </row>
    <row r="102" spans="1:7" ht="15" customHeight="1" thickBot="1">
      <c r="A102" s="16">
        <v>11</v>
      </c>
      <c r="B102" s="48" t="s">
        <v>225</v>
      </c>
      <c r="C102" s="49" t="s">
        <v>42</v>
      </c>
      <c r="D102" s="49" t="s">
        <v>41</v>
      </c>
      <c r="E102" s="50">
        <v>41528</v>
      </c>
      <c r="F102" s="49">
        <v>241</v>
      </c>
      <c r="G102" s="54">
        <v>47442000</v>
      </c>
    </row>
    <row r="103" spans="2:7" ht="15" customHeight="1">
      <c r="B103" s="55"/>
      <c r="C103" s="53"/>
      <c r="D103" s="53"/>
      <c r="E103" s="50"/>
      <c r="F103" s="49"/>
      <c r="G103" s="56">
        <f>SUM(G92:G102)</f>
        <v>891489700</v>
      </c>
    </row>
    <row r="104" spans="2:7" ht="15" customHeight="1">
      <c r="B104" s="55"/>
      <c r="C104" s="53"/>
      <c r="D104" s="53"/>
      <c r="E104" s="50"/>
      <c r="F104" s="49"/>
      <c r="G104" s="56"/>
    </row>
    <row r="105" spans="2:7" ht="15" customHeight="1">
      <c r="B105" s="76" t="s">
        <v>208</v>
      </c>
      <c r="C105" s="76"/>
      <c r="D105" s="76"/>
      <c r="E105" s="76"/>
      <c r="F105" s="76"/>
      <c r="G105" s="76"/>
    </row>
    <row r="106" spans="2:7" ht="15" customHeight="1">
      <c r="B106" s="57" t="s">
        <v>11</v>
      </c>
      <c r="C106" s="57" t="s">
        <v>10</v>
      </c>
      <c r="D106" s="57" t="s">
        <v>9</v>
      </c>
      <c r="E106" s="57" t="s">
        <v>8</v>
      </c>
      <c r="F106" s="57" t="s">
        <v>7</v>
      </c>
      <c r="G106" s="57" t="s">
        <v>6</v>
      </c>
    </row>
    <row r="107" spans="1:7" ht="15" customHeight="1">
      <c r="A107" s="16">
        <v>1</v>
      </c>
      <c r="B107" s="48" t="s">
        <v>209</v>
      </c>
      <c r="C107" s="49" t="s">
        <v>210</v>
      </c>
      <c r="D107" s="49" t="s">
        <v>75</v>
      </c>
      <c r="E107" s="50">
        <v>40870</v>
      </c>
      <c r="F107" s="49">
        <v>242</v>
      </c>
      <c r="G107" s="51">
        <v>37130000</v>
      </c>
    </row>
    <row r="108" spans="1:7" ht="15" customHeight="1">
      <c r="A108" s="16">
        <v>2</v>
      </c>
      <c r="B108" s="48" t="s">
        <v>35</v>
      </c>
      <c r="C108" s="49" t="s">
        <v>34</v>
      </c>
      <c r="D108" s="49" t="s">
        <v>33</v>
      </c>
      <c r="E108" s="50">
        <v>41029</v>
      </c>
      <c r="F108" s="49" t="s">
        <v>216</v>
      </c>
      <c r="G108" s="51">
        <v>10717400</v>
      </c>
    </row>
    <row r="109" spans="1:7" ht="15" customHeight="1">
      <c r="A109" s="16">
        <v>3</v>
      </c>
      <c r="B109" s="48" t="s">
        <v>211</v>
      </c>
      <c r="C109" s="49" t="s">
        <v>212</v>
      </c>
      <c r="D109" s="49" t="s">
        <v>70</v>
      </c>
      <c r="E109" s="50">
        <v>41149</v>
      </c>
      <c r="F109" s="49" t="s">
        <v>216</v>
      </c>
      <c r="G109" s="51">
        <v>27139600</v>
      </c>
    </row>
    <row r="110" spans="1:7" ht="15" customHeight="1">
      <c r="A110" s="16">
        <v>4</v>
      </c>
      <c r="B110" s="48" t="s">
        <v>45</v>
      </c>
      <c r="C110" s="49" t="s">
        <v>44</v>
      </c>
      <c r="D110" s="49" t="s">
        <v>27</v>
      </c>
      <c r="E110" s="50">
        <v>41149</v>
      </c>
      <c r="F110" s="49">
        <v>241</v>
      </c>
      <c r="G110" s="51">
        <v>54850000</v>
      </c>
    </row>
    <row r="111" spans="1:7" ht="15" customHeight="1">
      <c r="A111" s="16">
        <v>5</v>
      </c>
      <c r="B111" s="48" t="s">
        <v>213</v>
      </c>
      <c r="C111" s="49" t="s">
        <v>214</v>
      </c>
      <c r="D111" s="49" t="s">
        <v>51</v>
      </c>
      <c r="E111" s="50">
        <v>41180</v>
      </c>
      <c r="F111" s="49">
        <v>242</v>
      </c>
      <c r="G111" s="51">
        <v>97604300</v>
      </c>
    </row>
    <row r="112" spans="1:7" ht="15" customHeight="1" thickBot="1">
      <c r="A112" s="16">
        <v>6</v>
      </c>
      <c r="B112" s="48" t="s">
        <v>32</v>
      </c>
      <c r="C112" s="49" t="s">
        <v>31</v>
      </c>
      <c r="D112" s="49" t="s">
        <v>30</v>
      </c>
      <c r="E112" s="50">
        <v>41180</v>
      </c>
      <c r="F112" s="49" t="s">
        <v>216</v>
      </c>
      <c r="G112" s="54">
        <v>13449000</v>
      </c>
    </row>
    <row r="113" spans="2:7" ht="15" customHeight="1">
      <c r="B113" s="55"/>
      <c r="C113" s="53"/>
      <c r="D113" s="53"/>
      <c r="E113" s="50"/>
      <c r="F113" s="49"/>
      <c r="G113" s="56">
        <f>SUM(G107:G112)</f>
        <v>240890300</v>
      </c>
    </row>
    <row r="114" spans="2:7" ht="15" customHeight="1">
      <c r="B114" s="4"/>
      <c r="C114" s="5"/>
      <c r="D114" s="5"/>
      <c r="E114" s="6"/>
      <c r="F114" s="6"/>
      <c r="G114" s="6"/>
    </row>
    <row r="115" spans="2:7" ht="15" customHeight="1">
      <c r="B115" s="75" t="s">
        <v>194</v>
      </c>
      <c r="C115" s="75"/>
      <c r="D115" s="75"/>
      <c r="E115" s="75"/>
      <c r="F115" s="75"/>
      <c r="G115" s="75"/>
    </row>
    <row r="116" spans="2:7" ht="15" customHeight="1">
      <c r="B116" s="7" t="s">
        <v>11</v>
      </c>
      <c r="C116" s="7" t="s">
        <v>10</v>
      </c>
      <c r="D116" s="7" t="s">
        <v>9</v>
      </c>
      <c r="E116" s="7" t="s">
        <v>8</v>
      </c>
      <c r="F116" s="7" t="s">
        <v>7</v>
      </c>
      <c r="G116" s="7" t="s">
        <v>6</v>
      </c>
    </row>
    <row r="117" spans="1:7" ht="15" customHeight="1">
      <c r="A117" s="16">
        <v>1</v>
      </c>
      <c r="B117" s="8" t="s">
        <v>195</v>
      </c>
      <c r="C117" s="11" t="s">
        <v>196</v>
      </c>
      <c r="D117" s="11" t="s">
        <v>145</v>
      </c>
      <c r="E117" s="10">
        <v>40518</v>
      </c>
      <c r="F117" s="11">
        <v>242</v>
      </c>
      <c r="G117" s="12">
        <v>30940000</v>
      </c>
    </row>
    <row r="118" spans="1:7" ht="15" customHeight="1">
      <c r="A118" s="16">
        <v>2</v>
      </c>
      <c r="B118" s="8" t="s">
        <v>197</v>
      </c>
      <c r="C118" s="11" t="s">
        <v>198</v>
      </c>
      <c r="D118" s="11" t="s">
        <v>155</v>
      </c>
      <c r="E118" s="10">
        <v>40518</v>
      </c>
      <c r="F118" s="11">
        <v>242</v>
      </c>
      <c r="G118" s="12">
        <v>22000000</v>
      </c>
    </row>
    <row r="119" spans="1:7" ht="15" customHeight="1">
      <c r="A119" s="16">
        <v>3</v>
      </c>
      <c r="B119" s="8" t="s">
        <v>199</v>
      </c>
      <c r="C119" s="11" t="s">
        <v>200</v>
      </c>
      <c r="D119" s="11" t="s">
        <v>109</v>
      </c>
      <c r="E119" s="10">
        <v>40602</v>
      </c>
      <c r="F119" s="11" t="s">
        <v>224</v>
      </c>
      <c r="G119" s="12">
        <v>29098700</v>
      </c>
    </row>
    <row r="120" spans="1:7" ht="15" customHeight="1">
      <c r="A120" s="16">
        <v>4</v>
      </c>
      <c r="B120" s="8" t="s">
        <v>201</v>
      </c>
      <c r="C120" s="11" t="s">
        <v>202</v>
      </c>
      <c r="D120" s="11" t="s">
        <v>120</v>
      </c>
      <c r="E120" s="10">
        <v>40627</v>
      </c>
      <c r="F120" s="11">
        <v>242</v>
      </c>
      <c r="G120" s="12">
        <v>65224000</v>
      </c>
    </row>
    <row r="121" spans="1:7" ht="15" customHeight="1">
      <c r="A121" s="16">
        <v>5</v>
      </c>
      <c r="B121" s="8" t="s">
        <v>204</v>
      </c>
      <c r="C121" s="11" t="s">
        <v>203</v>
      </c>
      <c r="D121" s="11" t="s">
        <v>70</v>
      </c>
      <c r="E121" s="10">
        <v>40696</v>
      </c>
      <c r="F121" s="11">
        <v>242</v>
      </c>
      <c r="G121" s="12">
        <v>14318000</v>
      </c>
    </row>
    <row r="122" spans="1:7" ht="15" customHeight="1">
      <c r="A122" s="16">
        <v>6</v>
      </c>
      <c r="B122" s="8" t="s">
        <v>205</v>
      </c>
      <c r="C122" s="11" t="s">
        <v>206</v>
      </c>
      <c r="D122" s="11" t="s">
        <v>3</v>
      </c>
      <c r="E122" s="10">
        <v>40816</v>
      </c>
      <c r="F122" s="11">
        <v>242</v>
      </c>
      <c r="G122" s="12">
        <v>11431300</v>
      </c>
    </row>
    <row r="123" spans="1:7" ht="15" customHeight="1">
      <c r="A123" s="16">
        <v>7</v>
      </c>
      <c r="B123" s="8" t="s">
        <v>45</v>
      </c>
      <c r="C123" s="11" t="s">
        <v>44</v>
      </c>
      <c r="D123" s="11" t="s">
        <v>27</v>
      </c>
      <c r="E123" s="10">
        <v>40816</v>
      </c>
      <c r="F123" s="11">
        <v>241</v>
      </c>
      <c r="G123" s="12">
        <v>14760700</v>
      </c>
    </row>
    <row r="124" spans="1:7" ht="15" customHeight="1" thickBot="1">
      <c r="A124" s="16">
        <v>8</v>
      </c>
      <c r="B124" s="8" t="s">
        <v>207</v>
      </c>
      <c r="C124" s="11" t="s">
        <v>203</v>
      </c>
      <c r="D124" s="11" t="s">
        <v>145</v>
      </c>
      <c r="E124" s="10">
        <v>40816</v>
      </c>
      <c r="F124" s="11">
        <v>242</v>
      </c>
      <c r="G124" s="13">
        <v>210000000</v>
      </c>
    </row>
    <row r="125" spans="2:7" ht="15" customHeight="1">
      <c r="B125" s="14"/>
      <c r="C125" s="9"/>
      <c r="D125" s="9"/>
      <c r="E125" s="10"/>
      <c r="F125" s="11"/>
      <c r="G125" s="15">
        <f>SUM(G117:G124)</f>
        <v>397772700</v>
      </c>
    </row>
    <row r="126" spans="2:7" ht="15" customHeight="1">
      <c r="B126" s="4"/>
      <c r="C126" s="5"/>
      <c r="D126" s="5"/>
      <c r="E126" s="6"/>
      <c r="F126" s="6"/>
      <c r="G126" s="6"/>
    </row>
    <row r="127" spans="2:7" ht="15" customHeight="1">
      <c r="B127" s="75" t="s">
        <v>193</v>
      </c>
      <c r="C127" s="75"/>
      <c r="D127" s="75"/>
      <c r="E127" s="75"/>
      <c r="F127" s="75"/>
      <c r="G127" s="75"/>
    </row>
    <row r="128" spans="2:7" ht="15" customHeight="1">
      <c r="B128" s="7" t="s">
        <v>11</v>
      </c>
      <c r="C128" s="7" t="s">
        <v>10</v>
      </c>
      <c r="D128" s="7" t="s">
        <v>9</v>
      </c>
      <c r="E128" s="7" t="s">
        <v>8</v>
      </c>
      <c r="F128" s="7" t="s">
        <v>7</v>
      </c>
      <c r="G128" s="7" t="s">
        <v>6</v>
      </c>
    </row>
    <row r="129" spans="1:7" ht="15" customHeight="1">
      <c r="A129" s="16">
        <v>1</v>
      </c>
      <c r="B129" s="17" t="s">
        <v>192</v>
      </c>
      <c r="C129" s="18" t="s">
        <v>191</v>
      </c>
      <c r="D129" s="18" t="s">
        <v>190</v>
      </c>
      <c r="E129" s="63">
        <v>40088</v>
      </c>
      <c r="F129" s="19">
        <v>242</v>
      </c>
      <c r="G129" s="20">
        <v>129966100</v>
      </c>
    </row>
    <row r="130" spans="1:7" ht="15" customHeight="1">
      <c r="A130" s="16">
        <f aca="true" t="shared" si="0" ref="A130:A145">A129+1</f>
        <v>2</v>
      </c>
      <c r="B130" s="17" t="s">
        <v>189</v>
      </c>
      <c r="C130" s="18" t="s">
        <v>188</v>
      </c>
      <c r="D130" s="18" t="s">
        <v>120</v>
      </c>
      <c r="E130" s="63">
        <v>40100</v>
      </c>
      <c r="F130" s="19">
        <v>242</v>
      </c>
      <c r="G130" s="20">
        <v>32417000</v>
      </c>
    </row>
    <row r="131" spans="1:7" ht="15" customHeight="1">
      <c r="A131" s="16">
        <f t="shared" si="0"/>
        <v>3</v>
      </c>
      <c r="B131" s="17" t="s">
        <v>187</v>
      </c>
      <c r="C131" s="21" t="s">
        <v>186</v>
      </c>
      <c r="D131" s="21" t="s">
        <v>185</v>
      </c>
      <c r="E131" s="64">
        <v>40100</v>
      </c>
      <c r="F131" s="19">
        <v>242</v>
      </c>
      <c r="G131" s="22">
        <v>28715000</v>
      </c>
    </row>
    <row r="132" spans="1:7" ht="15" customHeight="1">
      <c r="A132" s="16">
        <f t="shared" si="0"/>
        <v>4</v>
      </c>
      <c r="B132" s="17" t="s">
        <v>184</v>
      </c>
      <c r="C132" s="21" t="s">
        <v>183</v>
      </c>
      <c r="D132" s="18" t="s">
        <v>182</v>
      </c>
      <c r="E132" s="63">
        <v>40120</v>
      </c>
      <c r="F132" s="19">
        <v>242</v>
      </c>
      <c r="G132" s="20">
        <v>136423000</v>
      </c>
    </row>
    <row r="133" spans="1:7" ht="15" customHeight="1">
      <c r="A133" s="16">
        <f t="shared" si="0"/>
        <v>5</v>
      </c>
      <c r="B133" s="17" t="s">
        <v>181</v>
      </c>
      <c r="C133" s="21" t="s">
        <v>180</v>
      </c>
      <c r="D133" s="21" t="s">
        <v>18</v>
      </c>
      <c r="E133" s="63">
        <v>40164</v>
      </c>
      <c r="F133" s="19">
        <v>242</v>
      </c>
      <c r="G133" s="20">
        <v>25900000</v>
      </c>
    </row>
    <row r="134" spans="1:7" ht="15" customHeight="1">
      <c r="A134" s="16">
        <f t="shared" si="0"/>
        <v>6</v>
      </c>
      <c r="B134" s="14" t="s">
        <v>179</v>
      </c>
      <c r="C134" s="21" t="s">
        <v>178</v>
      </c>
      <c r="D134" s="21" t="s">
        <v>3</v>
      </c>
      <c r="E134" s="64">
        <v>40254</v>
      </c>
      <c r="F134" s="19">
        <v>242</v>
      </c>
      <c r="G134" s="20">
        <v>166872800</v>
      </c>
    </row>
    <row r="135" spans="1:7" ht="15" customHeight="1">
      <c r="A135" s="16">
        <f t="shared" si="0"/>
        <v>7</v>
      </c>
      <c r="B135" s="17" t="s">
        <v>177</v>
      </c>
      <c r="C135" s="21" t="s">
        <v>176</v>
      </c>
      <c r="D135" s="21" t="s">
        <v>175</v>
      </c>
      <c r="E135" s="64">
        <v>40322</v>
      </c>
      <c r="F135" s="19">
        <v>242</v>
      </c>
      <c r="G135" s="20">
        <v>292500000</v>
      </c>
    </row>
    <row r="136" spans="1:7" ht="15" customHeight="1">
      <c r="A136" s="16">
        <f t="shared" si="0"/>
        <v>8</v>
      </c>
      <c r="B136" s="23" t="s">
        <v>149</v>
      </c>
      <c r="C136" s="24" t="s">
        <v>148</v>
      </c>
      <c r="D136" s="24" t="s">
        <v>86</v>
      </c>
      <c r="E136" s="25">
        <v>40345</v>
      </c>
      <c r="F136" s="26">
        <v>242</v>
      </c>
      <c r="G136" s="27">
        <v>1500000</v>
      </c>
    </row>
    <row r="137" spans="1:7" ht="15" customHeight="1">
      <c r="A137" s="16">
        <f t="shared" si="0"/>
        <v>9</v>
      </c>
      <c r="B137" s="28" t="s">
        <v>174</v>
      </c>
      <c r="C137" s="21" t="s">
        <v>173</v>
      </c>
      <c r="D137" s="21" t="s">
        <v>172</v>
      </c>
      <c r="E137" s="64">
        <v>40438</v>
      </c>
      <c r="F137" s="19">
        <v>242</v>
      </c>
      <c r="G137" s="20">
        <v>36675000</v>
      </c>
    </row>
    <row r="138" spans="1:7" ht="15" customHeight="1">
      <c r="A138" s="16">
        <f t="shared" si="0"/>
        <v>10</v>
      </c>
      <c r="B138" s="28" t="s">
        <v>171</v>
      </c>
      <c r="C138" s="21" t="s">
        <v>170</v>
      </c>
      <c r="D138" s="21" t="s">
        <v>48</v>
      </c>
      <c r="E138" s="64">
        <v>40441</v>
      </c>
      <c r="F138" s="19">
        <v>242</v>
      </c>
      <c r="G138" s="20">
        <v>143425000</v>
      </c>
    </row>
    <row r="139" spans="1:7" ht="15" customHeight="1">
      <c r="A139" s="16">
        <f t="shared" si="0"/>
        <v>11</v>
      </c>
      <c r="B139" s="28" t="s">
        <v>169</v>
      </c>
      <c r="C139" s="21" t="s">
        <v>168</v>
      </c>
      <c r="D139" s="21" t="s">
        <v>70</v>
      </c>
      <c r="E139" s="64">
        <v>40443</v>
      </c>
      <c r="F139" s="19">
        <v>242</v>
      </c>
      <c r="G139" s="20">
        <v>33080000</v>
      </c>
    </row>
    <row r="140" spans="1:7" ht="15" customHeight="1">
      <c r="A140" s="16">
        <f t="shared" si="0"/>
        <v>12</v>
      </c>
      <c r="B140" s="28" t="s">
        <v>167</v>
      </c>
      <c r="C140" s="21" t="s">
        <v>61</v>
      </c>
      <c r="D140" s="21" t="s">
        <v>27</v>
      </c>
      <c r="E140" s="64">
        <v>40451</v>
      </c>
      <c r="F140" s="19">
        <v>241</v>
      </c>
      <c r="G140" s="20">
        <v>51864100</v>
      </c>
    </row>
    <row r="141" spans="1:7" ht="15" customHeight="1">
      <c r="A141" s="16">
        <f t="shared" si="0"/>
        <v>13</v>
      </c>
      <c r="B141" s="28" t="s">
        <v>166</v>
      </c>
      <c r="C141" s="21" t="s">
        <v>165</v>
      </c>
      <c r="D141" s="21" t="s">
        <v>27</v>
      </c>
      <c r="E141" s="64">
        <v>40451</v>
      </c>
      <c r="F141" s="19">
        <v>241</v>
      </c>
      <c r="G141" s="20">
        <v>321698800</v>
      </c>
    </row>
    <row r="142" spans="1:7" ht="15" customHeight="1">
      <c r="A142" s="16">
        <f t="shared" si="0"/>
        <v>14</v>
      </c>
      <c r="B142" s="28" t="s">
        <v>164</v>
      </c>
      <c r="C142" s="21" t="s">
        <v>163</v>
      </c>
      <c r="D142" s="21" t="s">
        <v>27</v>
      </c>
      <c r="E142" s="64">
        <v>40451</v>
      </c>
      <c r="F142" s="19">
        <v>242</v>
      </c>
      <c r="G142" s="20">
        <v>196920400</v>
      </c>
    </row>
    <row r="143" spans="1:8" ht="15" customHeight="1">
      <c r="A143" s="16">
        <f t="shared" si="0"/>
        <v>15</v>
      </c>
      <c r="B143" s="28" t="s">
        <v>162</v>
      </c>
      <c r="C143" s="21" t="s">
        <v>161</v>
      </c>
      <c r="D143" s="21" t="s">
        <v>120</v>
      </c>
      <c r="E143" s="64">
        <v>40451</v>
      </c>
      <c r="F143" s="19">
        <v>242</v>
      </c>
      <c r="G143" s="20">
        <v>31250000</v>
      </c>
      <c r="H143" s="20"/>
    </row>
    <row r="144" spans="1:7" ht="15" customHeight="1">
      <c r="A144" s="16">
        <f t="shared" si="0"/>
        <v>16</v>
      </c>
      <c r="B144" s="28" t="s">
        <v>160</v>
      </c>
      <c r="C144" s="21" t="s">
        <v>159</v>
      </c>
      <c r="D144" s="21" t="s">
        <v>158</v>
      </c>
      <c r="E144" s="64">
        <v>40451</v>
      </c>
      <c r="F144" s="19">
        <v>242</v>
      </c>
      <c r="G144" s="20">
        <v>63000000</v>
      </c>
    </row>
    <row r="145" spans="1:7" ht="15" customHeight="1" thickBot="1">
      <c r="A145" s="16">
        <f t="shared" si="0"/>
        <v>17</v>
      </c>
      <c r="B145" s="28" t="s">
        <v>157</v>
      </c>
      <c r="C145" s="21" t="s">
        <v>156</v>
      </c>
      <c r="D145" s="21" t="s">
        <v>155</v>
      </c>
      <c r="E145" s="64">
        <v>40451</v>
      </c>
      <c r="F145" s="19">
        <v>242</v>
      </c>
      <c r="G145" s="29">
        <v>27100000</v>
      </c>
    </row>
    <row r="146" spans="2:7" ht="15" customHeight="1">
      <c r="B146" s="17"/>
      <c r="C146" s="21"/>
      <c r="D146" s="21"/>
      <c r="E146" s="30"/>
      <c r="F146" s="19"/>
      <c r="G146" s="31">
        <f>SUM(G129:G145)</f>
        <v>1719307200</v>
      </c>
    </row>
    <row r="147" spans="2:7" ht="15" customHeight="1">
      <c r="B147" s="32"/>
      <c r="C147" s="32"/>
      <c r="D147" s="32"/>
      <c r="E147" s="32"/>
      <c r="F147" s="32"/>
      <c r="G147" s="32"/>
    </row>
    <row r="148" spans="2:7" ht="15" customHeight="1">
      <c r="B148" s="71" t="s">
        <v>154</v>
      </c>
      <c r="C148" s="71"/>
      <c r="D148" s="71"/>
      <c r="E148" s="71"/>
      <c r="F148" s="71"/>
      <c r="G148" s="71"/>
    </row>
    <row r="149" spans="2:7" ht="15" customHeight="1">
      <c r="B149" s="7" t="s">
        <v>11</v>
      </c>
      <c r="C149" s="7" t="s">
        <v>10</v>
      </c>
      <c r="D149" s="7" t="s">
        <v>9</v>
      </c>
      <c r="E149" s="7" t="s">
        <v>8</v>
      </c>
      <c r="F149" s="7" t="s">
        <v>7</v>
      </c>
      <c r="G149" s="7" t="s">
        <v>6</v>
      </c>
    </row>
    <row r="150" spans="1:7" ht="15" customHeight="1">
      <c r="A150" s="16">
        <v>1</v>
      </c>
      <c r="B150" s="23" t="s">
        <v>153</v>
      </c>
      <c r="C150" s="26" t="s">
        <v>152</v>
      </c>
      <c r="D150" s="26" t="s">
        <v>0</v>
      </c>
      <c r="E150" s="33">
        <v>39570</v>
      </c>
      <c r="F150" s="34">
        <v>242</v>
      </c>
      <c r="G150" s="35">
        <v>755874500</v>
      </c>
    </row>
    <row r="151" spans="1:7" ht="15" customHeight="1">
      <c r="A151" s="16">
        <f aca="true" t="shared" si="1" ref="A151:A159">A150+1</f>
        <v>2</v>
      </c>
      <c r="B151" s="23" t="s">
        <v>151</v>
      </c>
      <c r="C151" s="26" t="s">
        <v>150</v>
      </c>
      <c r="D151" s="26" t="s">
        <v>145</v>
      </c>
      <c r="E151" s="33">
        <v>39932</v>
      </c>
      <c r="F151" s="34">
        <v>242</v>
      </c>
      <c r="G151" s="35">
        <v>84755000</v>
      </c>
    </row>
    <row r="152" spans="1:7" ht="15" customHeight="1">
      <c r="A152" s="16">
        <f t="shared" si="1"/>
        <v>3</v>
      </c>
      <c r="B152" s="23" t="s">
        <v>149</v>
      </c>
      <c r="C152" s="26" t="s">
        <v>148</v>
      </c>
      <c r="D152" s="26" t="s">
        <v>86</v>
      </c>
      <c r="E152" s="33">
        <v>39955</v>
      </c>
      <c r="F152" s="34">
        <v>242</v>
      </c>
      <c r="G152" s="35">
        <v>2985700</v>
      </c>
    </row>
    <row r="153" spans="1:7" ht="15" customHeight="1">
      <c r="A153" s="16">
        <f t="shared" si="1"/>
        <v>4</v>
      </c>
      <c r="B153" s="23" t="s">
        <v>147</v>
      </c>
      <c r="C153" s="26" t="s">
        <v>146</v>
      </c>
      <c r="D153" s="26" t="s">
        <v>145</v>
      </c>
      <c r="E153" s="33">
        <v>39955</v>
      </c>
      <c r="F153" s="34">
        <v>242</v>
      </c>
      <c r="G153" s="35">
        <v>13010000</v>
      </c>
    </row>
    <row r="154" spans="1:7" ht="15" customHeight="1">
      <c r="A154" s="16">
        <f t="shared" si="1"/>
        <v>5</v>
      </c>
      <c r="B154" s="23" t="s">
        <v>74</v>
      </c>
      <c r="C154" s="26" t="s">
        <v>46</v>
      </c>
      <c r="D154" s="26" t="s">
        <v>27</v>
      </c>
      <c r="E154" s="33">
        <v>40030</v>
      </c>
      <c r="F154" s="34">
        <v>241</v>
      </c>
      <c r="G154" s="35">
        <v>79308000</v>
      </c>
    </row>
    <row r="155" spans="1:7" ht="15" customHeight="1">
      <c r="A155" s="16">
        <f t="shared" si="1"/>
        <v>6</v>
      </c>
      <c r="B155" s="23" t="s">
        <v>131</v>
      </c>
      <c r="C155" s="26" t="s">
        <v>130</v>
      </c>
      <c r="D155" s="26" t="s">
        <v>129</v>
      </c>
      <c r="E155" s="33">
        <v>40030</v>
      </c>
      <c r="F155" s="34">
        <v>241</v>
      </c>
      <c r="G155" s="35">
        <v>2389200</v>
      </c>
    </row>
    <row r="156" spans="1:7" ht="15" customHeight="1">
      <c r="A156" s="16">
        <f t="shared" si="1"/>
        <v>7</v>
      </c>
      <c r="B156" s="23" t="s">
        <v>144</v>
      </c>
      <c r="C156" s="26" t="s">
        <v>143</v>
      </c>
      <c r="D156" s="26" t="s">
        <v>134</v>
      </c>
      <c r="E156" s="33">
        <v>39994</v>
      </c>
      <c r="F156" s="34">
        <v>242</v>
      </c>
      <c r="G156" s="35">
        <v>23165000</v>
      </c>
    </row>
    <row r="157" spans="1:7" ht="15" customHeight="1">
      <c r="A157" s="16">
        <f t="shared" si="1"/>
        <v>8</v>
      </c>
      <c r="B157" s="23" t="s">
        <v>142</v>
      </c>
      <c r="C157" s="26" t="s">
        <v>141</v>
      </c>
      <c r="D157" s="26" t="s">
        <v>140</v>
      </c>
      <c r="E157" s="33">
        <v>40065</v>
      </c>
      <c r="F157" s="34">
        <v>242</v>
      </c>
      <c r="G157" s="35">
        <v>18300000</v>
      </c>
    </row>
    <row r="158" spans="1:7" ht="15" customHeight="1">
      <c r="A158" s="16">
        <f t="shared" si="1"/>
        <v>9</v>
      </c>
      <c r="B158" s="23" t="s">
        <v>29</v>
      </c>
      <c r="C158" s="26" t="s">
        <v>28</v>
      </c>
      <c r="D158" s="26" t="s">
        <v>27</v>
      </c>
      <c r="E158" s="33">
        <v>40086</v>
      </c>
      <c r="F158" s="34">
        <v>241</v>
      </c>
      <c r="G158" s="35">
        <v>2345000</v>
      </c>
    </row>
    <row r="159" spans="1:7" ht="15" customHeight="1" thickBot="1">
      <c r="A159" s="16">
        <f t="shared" si="1"/>
        <v>10</v>
      </c>
      <c r="B159" s="23" t="s">
        <v>62</v>
      </c>
      <c r="C159" s="26" t="s">
        <v>61</v>
      </c>
      <c r="D159" s="26" t="s">
        <v>27</v>
      </c>
      <c r="E159" s="33">
        <v>40086</v>
      </c>
      <c r="F159" s="34">
        <v>241</v>
      </c>
      <c r="G159" s="35">
        <v>100253000</v>
      </c>
    </row>
    <row r="160" spans="2:7" ht="15" customHeight="1">
      <c r="B160" s="23"/>
      <c r="C160" s="26"/>
      <c r="D160" s="26"/>
      <c r="E160" s="33"/>
      <c r="F160" s="33"/>
      <c r="G160" s="36">
        <f>SUM(G150:G159)</f>
        <v>1082385400</v>
      </c>
    </row>
    <row r="161" spans="2:7" ht="15" customHeight="1">
      <c r="B161" s="2"/>
      <c r="C161" s="2"/>
      <c r="D161" s="2"/>
      <c r="E161" s="3"/>
      <c r="F161" s="3"/>
      <c r="G161" s="3"/>
    </row>
    <row r="162" spans="2:7" ht="15" customHeight="1">
      <c r="B162" s="71" t="s">
        <v>139</v>
      </c>
      <c r="C162" s="71"/>
      <c r="D162" s="71"/>
      <c r="E162" s="74"/>
      <c r="F162" s="74"/>
      <c r="G162" s="74"/>
    </row>
    <row r="163" spans="2:7" ht="15" customHeight="1">
      <c r="B163" s="7" t="s">
        <v>11</v>
      </c>
      <c r="C163" s="7" t="s">
        <v>10</v>
      </c>
      <c r="D163" s="7" t="s">
        <v>9</v>
      </c>
      <c r="E163" s="7" t="s">
        <v>8</v>
      </c>
      <c r="F163" s="7" t="s">
        <v>7</v>
      </c>
      <c r="G163" s="7" t="s">
        <v>6</v>
      </c>
    </row>
    <row r="164" spans="1:7" ht="15" customHeight="1">
      <c r="A164" s="16">
        <v>1</v>
      </c>
      <c r="B164" s="23" t="s">
        <v>138</v>
      </c>
      <c r="C164" s="26" t="s">
        <v>137</v>
      </c>
      <c r="D164" s="26" t="s">
        <v>24</v>
      </c>
      <c r="E164" s="33">
        <v>39570</v>
      </c>
      <c r="F164" s="34">
        <v>242</v>
      </c>
      <c r="G164" s="35">
        <v>137048000</v>
      </c>
    </row>
    <row r="165" spans="1:7" ht="15" customHeight="1">
      <c r="A165" s="16">
        <f aca="true" t="shared" si="2" ref="A165:A171">A164+1</f>
        <v>2</v>
      </c>
      <c r="B165" s="23" t="s">
        <v>136</v>
      </c>
      <c r="C165" s="26" t="s">
        <v>135</v>
      </c>
      <c r="D165" s="26" t="s">
        <v>134</v>
      </c>
      <c r="E165" s="33">
        <v>39615</v>
      </c>
      <c r="F165" s="34">
        <v>242</v>
      </c>
      <c r="G165" s="35">
        <v>118238000</v>
      </c>
    </row>
    <row r="166" spans="1:7" ht="15" customHeight="1">
      <c r="A166" s="16">
        <f t="shared" si="2"/>
        <v>3</v>
      </c>
      <c r="B166" s="23" t="s">
        <v>133</v>
      </c>
      <c r="C166" s="26" t="s">
        <v>132</v>
      </c>
      <c r="D166" s="26" t="s">
        <v>30</v>
      </c>
      <c r="E166" s="33">
        <v>39716</v>
      </c>
      <c r="F166" s="34">
        <v>242</v>
      </c>
      <c r="G166" s="35">
        <v>27559400</v>
      </c>
    </row>
    <row r="167" spans="1:7" ht="15" customHeight="1">
      <c r="A167" s="16">
        <f t="shared" si="2"/>
        <v>4</v>
      </c>
      <c r="B167" s="23" t="s">
        <v>131</v>
      </c>
      <c r="C167" s="26" t="s">
        <v>130</v>
      </c>
      <c r="D167" s="26" t="s">
        <v>129</v>
      </c>
      <c r="E167" s="33">
        <v>39716</v>
      </c>
      <c r="F167" s="34">
        <v>242</v>
      </c>
      <c r="G167" s="35">
        <v>16759900</v>
      </c>
    </row>
    <row r="168" spans="1:7" ht="15" customHeight="1">
      <c r="A168" s="16">
        <f t="shared" si="2"/>
        <v>5</v>
      </c>
      <c r="B168" s="23" t="s">
        <v>128</v>
      </c>
      <c r="C168" s="26" t="s">
        <v>127</v>
      </c>
      <c r="D168" s="26" t="s">
        <v>41</v>
      </c>
      <c r="E168" s="33">
        <v>39721</v>
      </c>
      <c r="F168" s="34">
        <v>242</v>
      </c>
      <c r="G168" s="35">
        <v>77396000</v>
      </c>
    </row>
    <row r="169" spans="1:7" ht="15" customHeight="1">
      <c r="A169" s="16">
        <f t="shared" si="2"/>
        <v>6</v>
      </c>
      <c r="B169" s="23" t="s">
        <v>126</v>
      </c>
      <c r="C169" s="26" t="s">
        <v>125</v>
      </c>
      <c r="D169" s="26" t="s">
        <v>33</v>
      </c>
      <c r="E169" s="33">
        <v>39721</v>
      </c>
      <c r="F169" s="34">
        <v>242</v>
      </c>
      <c r="G169" s="35">
        <v>40330000</v>
      </c>
    </row>
    <row r="170" spans="1:7" ht="15" customHeight="1">
      <c r="A170" s="16">
        <f t="shared" si="2"/>
        <v>7</v>
      </c>
      <c r="B170" s="23" t="s">
        <v>124</v>
      </c>
      <c r="C170" s="26" t="s">
        <v>123</v>
      </c>
      <c r="D170" s="26" t="s">
        <v>109</v>
      </c>
      <c r="E170" s="33">
        <v>39721</v>
      </c>
      <c r="F170" s="34">
        <v>242</v>
      </c>
      <c r="G170" s="35">
        <v>278240000</v>
      </c>
    </row>
    <row r="171" spans="1:7" ht="15" customHeight="1" thickBot="1">
      <c r="A171" s="16">
        <f t="shared" si="2"/>
        <v>8</v>
      </c>
      <c r="B171" s="23" t="s">
        <v>122</v>
      </c>
      <c r="C171" s="26" t="s">
        <v>121</v>
      </c>
      <c r="D171" s="26" t="s">
        <v>120</v>
      </c>
      <c r="E171" s="33">
        <v>39721</v>
      </c>
      <c r="F171" s="34">
        <v>242</v>
      </c>
      <c r="G171" s="35">
        <v>19250000</v>
      </c>
    </row>
    <row r="172" spans="2:7" ht="15" customHeight="1">
      <c r="B172" s="23"/>
      <c r="C172" s="26"/>
      <c r="D172" s="26"/>
      <c r="E172" s="33"/>
      <c r="F172" s="33"/>
      <c r="G172" s="37">
        <f>SUM(G164:G171)</f>
        <v>714821300</v>
      </c>
    </row>
    <row r="173" spans="2:7" ht="15" customHeight="1">
      <c r="B173" s="2"/>
      <c r="C173" s="2"/>
      <c r="D173" s="2"/>
      <c r="E173" s="3"/>
      <c r="F173" s="3"/>
      <c r="G173" s="3"/>
    </row>
    <row r="174" spans="2:7" ht="15" customHeight="1">
      <c r="B174" s="71" t="s">
        <v>119</v>
      </c>
      <c r="C174" s="71"/>
      <c r="D174" s="71"/>
      <c r="E174" s="74"/>
      <c r="F174" s="74"/>
      <c r="G174" s="74"/>
    </row>
    <row r="175" spans="2:7" ht="15" customHeight="1">
      <c r="B175" s="7" t="s">
        <v>11</v>
      </c>
      <c r="C175" s="7" t="s">
        <v>10</v>
      </c>
      <c r="D175" s="7" t="s">
        <v>9</v>
      </c>
      <c r="E175" s="7" t="s">
        <v>8</v>
      </c>
      <c r="F175" s="7" t="s">
        <v>7</v>
      </c>
      <c r="G175" s="7" t="s">
        <v>6</v>
      </c>
    </row>
    <row r="176" spans="1:7" ht="15" customHeight="1">
      <c r="A176" s="16">
        <v>1</v>
      </c>
      <c r="B176" s="23" t="s">
        <v>118</v>
      </c>
      <c r="C176" s="26" t="s">
        <v>117</v>
      </c>
      <c r="D176" s="26" t="s">
        <v>116</v>
      </c>
      <c r="E176" s="33">
        <v>39135</v>
      </c>
      <c r="F176" s="34">
        <v>242</v>
      </c>
      <c r="G176" s="35">
        <v>34839000</v>
      </c>
    </row>
    <row r="177" spans="1:7" ht="15" customHeight="1">
      <c r="A177" s="16">
        <v>2</v>
      </c>
      <c r="B177" s="23" t="s">
        <v>115</v>
      </c>
      <c r="C177" s="26" t="s">
        <v>46</v>
      </c>
      <c r="D177" s="26" t="s">
        <v>27</v>
      </c>
      <c r="E177" s="33">
        <v>39233</v>
      </c>
      <c r="F177" s="34">
        <v>241</v>
      </c>
      <c r="G177" s="35">
        <v>278500000</v>
      </c>
    </row>
    <row r="178" spans="1:7" ht="15" customHeight="1">
      <c r="A178" s="16">
        <v>3</v>
      </c>
      <c r="B178" s="23" t="s">
        <v>114</v>
      </c>
      <c r="C178" s="26" t="s">
        <v>113</v>
      </c>
      <c r="D178" s="26" t="s">
        <v>27</v>
      </c>
      <c r="E178" s="33">
        <v>39300</v>
      </c>
      <c r="F178" s="34">
        <v>241</v>
      </c>
      <c r="G178" s="35">
        <v>71740000</v>
      </c>
    </row>
    <row r="179" spans="1:7" ht="15" customHeight="1">
      <c r="A179" s="16">
        <v>4</v>
      </c>
      <c r="B179" s="23" t="s">
        <v>77</v>
      </c>
      <c r="C179" s="26" t="s">
        <v>76</v>
      </c>
      <c r="D179" s="26" t="s">
        <v>75</v>
      </c>
      <c r="E179" s="33">
        <v>39312</v>
      </c>
      <c r="F179" s="49" t="s">
        <v>259</v>
      </c>
      <c r="G179" s="35">
        <v>1000000</v>
      </c>
    </row>
    <row r="180" spans="1:7" ht="15" customHeight="1">
      <c r="A180" s="16">
        <v>5</v>
      </c>
      <c r="B180" s="23" t="s">
        <v>112</v>
      </c>
      <c r="C180" s="26" t="s">
        <v>4</v>
      </c>
      <c r="D180" s="26" t="s">
        <v>3</v>
      </c>
      <c r="E180" s="33">
        <v>39337</v>
      </c>
      <c r="F180" s="34">
        <v>241</v>
      </c>
      <c r="G180" s="35">
        <v>51320000</v>
      </c>
    </row>
    <row r="181" spans="1:7" ht="15" customHeight="1">
      <c r="A181" s="16">
        <v>6</v>
      </c>
      <c r="B181" s="23" t="s">
        <v>111</v>
      </c>
      <c r="C181" s="26" t="s">
        <v>110</v>
      </c>
      <c r="D181" s="26" t="s">
        <v>109</v>
      </c>
      <c r="E181" s="33">
        <v>39353</v>
      </c>
      <c r="F181" s="34">
        <v>242</v>
      </c>
      <c r="G181" s="35">
        <v>68822000</v>
      </c>
    </row>
    <row r="182" spans="1:7" ht="15" customHeight="1">
      <c r="A182" s="16">
        <v>7</v>
      </c>
      <c r="B182" s="23" t="s">
        <v>108</v>
      </c>
      <c r="C182" s="26" t="s">
        <v>107</v>
      </c>
      <c r="D182" s="26" t="s">
        <v>3</v>
      </c>
      <c r="E182" s="33">
        <v>39353</v>
      </c>
      <c r="F182" s="34">
        <v>242</v>
      </c>
      <c r="G182" s="35">
        <v>96035000</v>
      </c>
    </row>
    <row r="183" spans="1:7" ht="15" customHeight="1">
      <c r="A183" s="16">
        <v>8</v>
      </c>
      <c r="B183" s="23" t="s">
        <v>106</v>
      </c>
      <c r="C183" s="26" t="s">
        <v>105</v>
      </c>
      <c r="D183" s="26" t="s">
        <v>3</v>
      </c>
      <c r="E183" s="33">
        <v>39353</v>
      </c>
      <c r="F183" s="34">
        <v>242</v>
      </c>
      <c r="G183" s="35">
        <v>43000000</v>
      </c>
    </row>
    <row r="184" spans="1:7" ht="15" customHeight="1" thickBot="1">
      <c r="A184" s="16">
        <v>9</v>
      </c>
      <c r="B184" s="23" t="s">
        <v>35</v>
      </c>
      <c r="C184" s="26" t="s">
        <v>34</v>
      </c>
      <c r="D184" s="26" t="s">
        <v>33</v>
      </c>
      <c r="E184" s="33">
        <v>39353</v>
      </c>
      <c r="F184" s="34">
        <v>241</v>
      </c>
      <c r="G184" s="35">
        <v>1950000</v>
      </c>
    </row>
    <row r="185" spans="3:7" ht="15" customHeight="1">
      <c r="C185" s="26"/>
      <c r="D185" s="26"/>
      <c r="G185" s="38">
        <v>647206000</v>
      </c>
    </row>
    <row r="186" spans="2:11" ht="15" customHeight="1">
      <c r="B186" s="2"/>
      <c r="C186" s="2"/>
      <c r="D186" s="2"/>
      <c r="E186" s="3"/>
      <c r="F186" s="3"/>
      <c r="G186" s="3"/>
      <c r="H186" s="23"/>
      <c r="J186" s="39"/>
      <c r="K186" s="40"/>
    </row>
    <row r="187" spans="2:11" ht="15" customHeight="1">
      <c r="B187" s="71" t="s">
        <v>104</v>
      </c>
      <c r="C187" s="71"/>
      <c r="D187" s="71"/>
      <c r="E187" s="74"/>
      <c r="F187" s="74"/>
      <c r="G187" s="74"/>
      <c r="H187" s="23"/>
      <c r="J187" s="39"/>
      <c r="K187" s="40"/>
    </row>
    <row r="188" spans="2:11" ht="15" customHeight="1">
      <c r="B188" s="7" t="s">
        <v>11</v>
      </c>
      <c r="C188" s="7" t="s">
        <v>10</v>
      </c>
      <c r="D188" s="7" t="s">
        <v>9</v>
      </c>
      <c r="E188" s="7" t="s">
        <v>8</v>
      </c>
      <c r="F188" s="7" t="s">
        <v>7</v>
      </c>
      <c r="G188" s="7" t="s">
        <v>6</v>
      </c>
      <c r="H188" s="23"/>
      <c r="J188" s="40"/>
      <c r="K188" s="40"/>
    </row>
    <row r="189" spans="1:11" ht="15" customHeight="1">
      <c r="A189" s="16">
        <v>1</v>
      </c>
      <c r="B189" s="23" t="s">
        <v>103</v>
      </c>
      <c r="C189" s="26" t="s">
        <v>102</v>
      </c>
      <c r="D189" s="26" t="s">
        <v>24</v>
      </c>
      <c r="E189" s="33">
        <v>38903</v>
      </c>
      <c r="F189" s="34">
        <v>242</v>
      </c>
      <c r="G189" s="41">
        <v>55127000</v>
      </c>
      <c r="H189" s="23"/>
      <c r="J189" s="40"/>
      <c r="K189" s="40"/>
    </row>
    <row r="190" spans="1:11" ht="15" customHeight="1">
      <c r="A190" s="16">
        <v>2</v>
      </c>
      <c r="B190" s="23" t="s">
        <v>62</v>
      </c>
      <c r="C190" s="26" t="s">
        <v>61</v>
      </c>
      <c r="D190" s="26" t="s">
        <v>27</v>
      </c>
      <c r="E190" s="33">
        <v>38932</v>
      </c>
      <c r="F190" s="34">
        <v>241</v>
      </c>
      <c r="G190" s="41">
        <v>75830000</v>
      </c>
      <c r="H190" s="23"/>
      <c r="J190" s="40"/>
      <c r="K190" s="40"/>
    </row>
    <row r="191" spans="1:11" ht="15" customHeight="1">
      <c r="A191" s="16">
        <v>3</v>
      </c>
      <c r="B191" s="23" t="s">
        <v>101</v>
      </c>
      <c r="C191" s="26" t="s">
        <v>100</v>
      </c>
      <c r="D191" s="26" t="s">
        <v>99</v>
      </c>
      <c r="E191" s="33">
        <v>38987</v>
      </c>
      <c r="F191" s="34">
        <v>241</v>
      </c>
      <c r="G191" s="41">
        <v>9900000</v>
      </c>
      <c r="H191" s="23"/>
      <c r="J191" s="40"/>
      <c r="K191" s="40"/>
    </row>
    <row r="192" spans="1:11" ht="15" customHeight="1">
      <c r="A192" s="16">
        <v>4</v>
      </c>
      <c r="B192" s="23" t="s">
        <v>98</v>
      </c>
      <c r="C192" s="26" t="s">
        <v>97</v>
      </c>
      <c r="D192" s="26" t="s">
        <v>33</v>
      </c>
      <c r="E192" s="33">
        <v>38987</v>
      </c>
      <c r="F192" s="34">
        <v>242</v>
      </c>
      <c r="G192" s="41">
        <v>16500000</v>
      </c>
      <c r="H192" s="23"/>
      <c r="J192" s="40"/>
      <c r="K192" s="40"/>
    </row>
    <row r="193" spans="1:11" ht="15" customHeight="1">
      <c r="A193" s="16">
        <v>5</v>
      </c>
      <c r="B193" s="23" t="s">
        <v>96</v>
      </c>
      <c r="C193" s="26" t="s">
        <v>95</v>
      </c>
      <c r="D193" s="26" t="s">
        <v>27</v>
      </c>
      <c r="E193" s="33">
        <v>38987</v>
      </c>
      <c r="F193" s="34">
        <v>241</v>
      </c>
      <c r="G193" s="41">
        <v>175000000</v>
      </c>
      <c r="H193" s="23"/>
      <c r="J193" s="40"/>
      <c r="K193" s="40"/>
    </row>
    <row r="194" spans="1:7" ht="15" customHeight="1">
      <c r="A194" s="16">
        <v>6</v>
      </c>
      <c r="B194" s="23" t="s">
        <v>94</v>
      </c>
      <c r="C194" s="26" t="s">
        <v>93</v>
      </c>
      <c r="D194" s="26" t="s">
        <v>3</v>
      </c>
      <c r="E194" s="33">
        <v>38988</v>
      </c>
      <c r="F194" s="34">
        <v>242</v>
      </c>
      <c r="G194" s="41">
        <v>229154500</v>
      </c>
    </row>
    <row r="195" spans="1:7" ht="15" customHeight="1">
      <c r="A195" s="16">
        <v>7</v>
      </c>
      <c r="B195" s="23" t="s">
        <v>92</v>
      </c>
      <c r="C195" s="26" t="s">
        <v>91</v>
      </c>
      <c r="D195" s="26" t="s">
        <v>56</v>
      </c>
      <c r="E195" s="33">
        <v>38988</v>
      </c>
      <c r="F195" s="34">
        <v>242</v>
      </c>
      <c r="G195" s="41">
        <v>337144000</v>
      </c>
    </row>
    <row r="196" spans="1:7" ht="15" customHeight="1">
      <c r="A196" s="16">
        <v>8</v>
      </c>
      <c r="B196" s="23" t="s">
        <v>90</v>
      </c>
      <c r="C196" s="26" t="s">
        <v>89</v>
      </c>
      <c r="D196" s="26" t="s">
        <v>24</v>
      </c>
      <c r="E196" s="33">
        <v>38988</v>
      </c>
      <c r="F196" s="34">
        <v>242</v>
      </c>
      <c r="G196" s="41">
        <v>29903000</v>
      </c>
    </row>
    <row r="197" spans="1:7" ht="15" customHeight="1">
      <c r="A197" s="16">
        <v>9</v>
      </c>
      <c r="B197" s="23" t="s">
        <v>88</v>
      </c>
      <c r="C197" s="26" t="s">
        <v>87</v>
      </c>
      <c r="D197" s="26" t="s">
        <v>86</v>
      </c>
      <c r="E197" s="33">
        <v>38989</v>
      </c>
      <c r="F197" s="34">
        <v>242</v>
      </c>
      <c r="G197" s="41">
        <v>14555000</v>
      </c>
    </row>
    <row r="198" spans="4:7" ht="15" customHeight="1">
      <c r="D198" s="26"/>
      <c r="G198" s="42">
        <f>SUM(G189:G197)</f>
        <v>943113500</v>
      </c>
    </row>
    <row r="200" spans="2:7" ht="15" customHeight="1">
      <c r="B200" s="71" t="s">
        <v>85</v>
      </c>
      <c r="C200" s="71"/>
      <c r="D200" s="71"/>
      <c r="E200" s="74"/>
      <c r="F200" s="74"/>
      <c r="G200" s="74"/>
    </row>
    <row r="201" spans="2:7" ht="15" customHeight="1">
      <c r="B201" s="7" t="s">
        <v>11</v>
      </c>
      <c r="C201" s="7" t="s">
        <v>10</v>
      </c>
      <c r="D201" s="7" t="s">
        <v>9</v>
      </c>
      <c r="E201" s="7" t="s">
        <v>8</v>
      </c>
      <c r="F201" s="7" t="s">
        <v>7</v>
      </c>
      <c r="G201" s="7" t="s">
        <v>6</v>
      </c>
    </row>
    <row r="202" spans="1:7" ht="15" customHeight="1">
      <c r="A202" s="16">
        <v>1</v>
      </c>
      <c r="B202" s="23" t="s">
        <v>84</v>
      </c>
      <c r="C202" s="26" t="s">
        <v>83</v>
      </c>
      <c r="D202" s="26" t="s">
        <v>82</v>
      </c>
      <c r="E202" s="33">
        <v>38393</v>
      </c>
      <c r="F202" s="34">
        <v>242</v>
      </c>
      <c r="G202" s="41">
        <v>32666400</v>
      </c>
    </row>
    <row r="203" spans="1:7" ht="15" customHeight="1">
      <c r="A203" s="16">
        <v>2</v>
      </c>
      <c r="B203" s="23" t="s">
        <v>81</v>
      </c>
      <c r="C203" s="26" t="s">
        <v>80</v>
      </c>
      <c r="D203" s="26" t="s">
        <v>24</v>
      </c>
      <c r="E203" s="33">
        <v>38471</v>
      </c>
      <c r="F203" s="34">
        <v>242</v>
      </c>
      <c r="G203" s="41">
        <v>47190000</v>
      </c>
    </row>
    <row r="204" spans="1:7" ht="15" customHeight="1">
      <c r="A204" s="16">
        <v>3</v>
      </c>
      <c r="B204" s="23" t="s">
        <v>79</v>
      </c>
      <c r="C204" s="26" t="s">
        <v>78</v>
      </c>
      <c r="D204" s="26" t="s">
        <v>33</v>
      </c>
      <c r="E204" s="33">
        <v>38471</v>
      </c>
      <c r="F204" s="34">
        <v>242</v>
      </c>
      <c r="G204" s="41">
        <v>111814000</v>
      </c>
    </row>
    <row r="205" spans="1:7" ht="15" customHeight="1">
      <c r="A205" s="16">
        <v>4</v>
      </c>
      <c r="B205" s="23" t="s">
        <v>77</v>
      </c>
      <c r="C205" s="26" t="s">
        <v>76</v>
      </c>
      <c r="D205" s="26" t="s">
        <v>75</v>
      </c>
      <c r="E205" s="33">
        <v>38531</v>
      </c>
      <c r="F205" s="34">
        <v>242</v>
      </c>
      <c r="G205" s="41">
        <v>25945000</v>
      </c>
    </row>
    <row r="206" spans="1:7" ht="15" customHeight="1">
      <c r="A206" s="16">
        <v>5</v>
      </c>
      <c r="B206" s="23" t="s">
        <v>47</v>
      </c>
      <c r="C206" s="26" t="s">
        <v>46</v>
      </c>
      <c r="D206" s="26" t="s">
        <v>27</v>
      </c>
      <c r="E206" s="33">
        <v>38560</v>
      </c>
      <c r="F206" s="34" t="s">
        <v>60</v>
      </c>
      <c r="G206" s="41">
        <v>147954000</v>
      </c>
    </row>
    <row r="207" spans="1:7" ht="15" customHeight="1">
      <c r="A207" s="16">
        <v>6</v>
      </c>
      <c r="B207" s="23" t="s">
        <v>15</v>
      </c>
      <c r="C207" s="26" t="s">
        <v>14</v>
      </c>
      <c r="D207" s="26" t="s">
        <v>13</v>
      </c>
      <c r="E207" s="33">
        <v>38562</v>
      </c>
      <c r="F207" s="34" t="s">
        <v>259</v>
      </c>
      <c r="G207" s="41">
        <v>12864000</v>
      </c>
    </row>
    <row r="208" spans="1:7" ht="15" customHeight="1">
      <c r="A208" s="16">
        <v>7</v>
      </c>
      <c r="B208" s="23" t="s">
        <v>74</v>
      </c>
      <c r="C208" s="26" t="s">
        <v>46</v>
      </c>
      <c r="D208" s="26" t="s">
        <v>27</v>
      </c>
      <c r="E208" s="33">
        <v>38566</v>
      </c>
      <c r="F208" s="34">
        <v>241</v>
      </c>
      <c r="G208" s="41">
        <v>57605000</v>
      </c>
    </row>
    <row r="209" spans="1:7" ht="15" customHeight="1">
      <c r="A209" s="16">
        <v>8</v>
      </c>
      <c r="B209" s="23" t="s">
        <v>73</v>
      </c>
      <c r="C209" s="26" t="s">
        <v>46</v>
      </c>
      <c r="D209" s="26" t="s">
        <v>27</v>
      </c>
      <c r="E209" s="33">
        <v>38611</v>
      </c>
      <c r="F209" s="34" t="s">
        <v>60</v>
      </c>
      <c r="G209" s="41">
        <v>319555000</v>
      </c>
    </row>
    <row r="210" spans="1:7" ht="15" customHeight="1">
      <c r="A210" s="16">
        <v>9</v>
      </c>
      <c r="B210" s="23" t="s">
        <v>72</v>
      </c>
      <c r="C210" s="26" t="s">
        <v>71</v>
      </c>
      <c r="D210" s="26" t="s">
        <v>70</v>
      </c>
      <c r="E210" s="33">
        <v>38625</v>
      </c>
      <c r="F210" s="34">
        <v>242</v>
      </c>
      <c r="G210" s="41">
        <v>29250000</v>
      </c>
    </row>
    <row r="211" spans="4:7" ht="15" customHeight="1">
      <c r="D211" s="26"/>
      <c r="G211" s="42">
        <f>SUM(G202:G210)</f>
        <v>784843400</v>
      </c>
    </row>
    <row r="213" spans="2:7" ht="15" customHeight="1">
      <c r="B213" s="71" t="s">
        <v>69</v>
      </c>
      <c r="C213" s="71"/>
      <c r="D213" s="71"/>
      <c r="E213" s="74"/>
      <c r="F213" s="74"/>
      <c r="G213" s="74"/>
    </row>
    <row r="214" spans="2:7" ht="15" customHeight="1">
      <c r="B214" s="7" t="s">
        <v>11</v>
      </c>
      <c r="C214" s="7" t="s">
        <v>10</v>
      </c>
      <c r="D214" s="7" t="s">
        <v>9</v>
      </c>
      <c r="E214" s="7" t="s">
        <v>8</v>
      </c>
      <c r="F214" s="7" t="s">
        <v>7</v>
      </c>
      <c r="G214" s="7" t="s">
        <v>6</v>
      </c>
    </row>
    <row r="215" spans="1:7" ht="15" customHeight="1">
      <c r="A215" s="16">
        <v>1</v>
      </c>
      <c r="B215" s="23" t="s">
        <v>68</v>
      </c>
      <c r="C215" s="26" t="s">
        <v>1</v>
      </c>
      <c r="D215" s="26" t="s">
        <v>0</v>
      </c>
      <c r="E215" s="33">
        <v>38282</v>
      </c>
      <c r="F215" s="34" t="s">
        <v>259</v>
      </c>
      <c r="G215" s="35">
        <v>14775000</v>
      </c>
    </row>
    <row r="216" spans="1:7" ht="15" customHeight="1">
      <c r="A216" s="16">
        <v>2</v>
      </c>
      <c r="B216" s="23" t="s">
        <v>67</v>
      </c>
      <c r="C216" s="26" t="s">
        <v>66</v>
      </c>
      <c r="D216" s="26" t="s">
        <v>3</v>
      </c>
      <c r="E216" s="33">
        <v>38040</v>
      </c>
      <c r="F216" s="34">
        <v>242</v>
      </c>
      <c r="G216" s="35">
        <v>24245000</v>
      </c>
    </row>
    <row r="217" spans="1:7" ht="15" customHeight="1">
      <c r="A217" s="16">
        <v>3</v>
      </c>
      <c r="B217" s="23" t="s">
        <v>65</v>
      </c>
      <c r="C217" s="26" t="s">
        <v>64</v>
      </c>
      <c r="D217" s="26" t="s">
        <v>63</v>
      </c>
      <c r="E217" s="33">
        <v>38037</v>
      </c>
      <c r="F217" s="34">
        <v>242</v>
      </c>
      <c r="G217" s="35">
        <v>42100000</v>
      </c>
    </row>
    <row r="218" spans="1:7" ht="15" customHeight="1">
      <c r="A218" s="16">
        <v>4</v>
      </c>
      <c r="B218" s="23" t="s">
        <v>62</v>
      </c>
      <c r="C218" s="26" t="s">
        <v>61</v>
      </c>
      <c r="D218" s="26" t="s">
        <v>27</v>
      </c>
      <c r="E218" s="33">
        <v>38127</v>
      </c>
      <c r="F218" s="34" t="s">
        <v>216</v>
      </c>
      <c r="G218" s="35">
        <v>90540000</v>
      </c>
    </row>
    <row r="219" spans="1:7" ht="15" customHeight="1">
      <c r="A219" s="16">
        <v>5</v>
      </c>
      <c r="B219" s="23" t="s">
        <v>59</v>
      </c>
      <c r="C219" s="26" t="s">
        <v>46</v>
      </c>
      <c r="D219" s="26" t="s">
        <v>27</v>
      </c>
      <c r="E219" s="33">
        <v>38072</v>
      </c>
      <c r="F219" s="34">
        <v>241</v>
      </c>
      <c r="G219" s="35">
        <v>104704000</v>
      </c>
    </row>
    <row r="220" spans="1:7" ht="15" customHeight="1">
      <c r="A220" s="16">
        <v>6</v>
      </c>
      <c r="B220" s="23" t="s">
        <v>58</v>
      </c>
      <c r="C220" s="26" t="s">
        <v>57</v>
      </c>
      <c r="D220" s="26" t="s">
        <v>56</v>
      </c>
      <c r="E220" s="33">
        <v>38174</v>
      </c>
      <c r="F220" s="34">
        <v>242</v>
      </c>
      <c r="G220" s="35">
        <v>11055000</v>
      </c>
    </row>
    <row r="221" spans="1:7" ht="15" customHeight="1">
      <c r="A221" s="16">
        <v>7</v>
      </c>
      <c r="B221" s="23" t="s">
        <v>55</v>
      </c>
      <c r="C221" s="26" t="s">
        <v>54</v>
      </c>
      <c r="D221" s="26" t="s">
        <v>24</v>
      </c>
      <c r="E221" s="33">
        <v>38260</v>
      </c>
      <c r="F221" s="34">
        <v>242</v>
      </c>
      <c r="G221" s="35">
        <v>80759000</v>
      </c>
    </row>
    <row r="222" spans="1:7" ht="15" customHeight="1">
      <c r="A222" s="16">
        <v>8</v>
      </c>
      <c r="B222" s="23" t="s">
        <v>53</v>
      </c>
      <c r="C222" s="26" t="s">
        <v>52</v>
      </c>
      <c r="D222" s="26" t="s">
        <v>51</v>
      </c>
      <c r="E222" s="33">
        <v>38260</v>
      </c>
      <c r="F222" s="34">
        <v>242</v>
      </c>
      <c r="G222" s="35">
        <v>198000000</v>
      </c>
    </row>
    <row r="223" spans="1:7" ht="15" customHeight="1">
      <c r="A223" s="16">
        <v>9</v>
      </c>
      <c r="B223" s="23" t="s">
        <v>50</v>
      </c>
      <c r="C223" s="26" t="s">
        <v>49</v>
      </c>
      <c r="D223" s="26" t="s">
        <v>48</v>
      </c>
      <c r="E223" s="33">
        <v>38246</v>
      </c>
      <c r="F223" s="34">
        <v>242</v>
      </c>
      <c r="G223" s="35">
        <v>183399000</v>
      </c>
    </row>
    <row r="224" spans="1:7" ht="15" customHeight="1">
      <c r="A224" s="16">
        <v>10</v>
      </c>
      <c r="B224" s="23" t="s">
        <v>47</v>
      </c>
      <c r="C224" s="26" t="s">
        <v>46</v>
      </c>
      <c r="D224" s="26" t="s">
        <v>27</v>
      </c>
      <c r="E224" s="33">
        <v>38260</v>
      </c>
      <c r="F224" s="34">
        <v>241</v>
      </c>
      <c r="G224" s="35">
        <v>172244000</v>
      </c>
    </row>
    <row r="225" spans="1:7" ht="15" customHeight="1">
      <c r="A225" s="16">
        <v>11</v>
      </c>
      <c r="B225" s="23" t="s">
        <v>45</v>
      </c>
      <c r="C225" s="26" t="s">
        <v>44</v>
      </c>
      <c r="D225" s="26" t="s">
        <v>27</v>
      </c>
      <c r="E225" s="33">
        <v>38127</v>
      </c>
      <c r="F225" s="34">
        <v>241</v>
      </c>
      <c r="G225" s="35">
        <v>15552000</v>
      </c>
    </row>
    <row r="226" spans="1:7" ht="15" customHeight="1">
      <c r="A226" s="16">
        <v>12</v>
      </c>
      <c r="B226" s="23" t="s">
        <v>43</v>
      </c>
      <c r="C226" s="26" t="s">
        <v>42</v>
      </c>
      <c r="D226" s="26" t="s">
        <v>41</v>
      </c>
      <c r="E226" s="33">
        <v>38260</v>
      </c>
      <c r="F226" s="34">
        <v>242</v>
      </c>
      <c r="G226" s="35">
        <v>401158000</v>
      </c>
    </row>
    <row r="227" spans="2:7" ht="15" customHeight="1">
      <c r="B227" s="23"/>
      <c r="D227" s="43"/>
      <c r="G227" s="42">
        <f>SUM(G215:G226)</f>
        <v>1338531000</v>
      </c>
    </row>
    <row r="228" spans="2:7" ht="15" customHeight="1">
      <c r="B228" s="23"/>
      <c r="D228" s="43"/>
      <c r="G228" s="44"/>
    </row>
    <row r="229" spans="2:7" ht="15" customHeight="1">
      <c r="B229" s="71" t="s">
        <v>40</v>
      </c>
      <c r="C229" s="71"/>
      <c r="D229" s="71"/>
      <c r="E229" s="74"/>
      <c r="F229" s="74"/>
      <c r="G229" s="74"/>
    </row>
    <row r="230" spans="2:7" ht="15" customHeight="1">
      <c r="B230" s="7" t="s">
        <v>11</v>
      </c>
      <c r="C230" s="7" t="s">
        <v>10</v>
      </c>
      <c r="D230" s="7" t="s">
        <v>9</v>
      </c>
      <c r="E230" s="7" t="s">
        <v>8</v>
      </c>
      <c r="F230" s="7" t="s">
        <v>7</v>
      </c>
      <c r="G230" s="7" t="s">
        <v>6</v>
      </c>
    </row>
    <row r="231" spans="1:7" ht="15" customHeight="1">
      <c r="A231" s="16">
        <f>1</f>
        <v>1</v>
      </c>
      <c r="B231" s="23" t="s">
        <v>39</v>
      </c>
      <c r="C231" s="26" t="s">
        <v>38</v>
      </c>
      <c r="D231" s="26" t="s">
        <v>27</v>
      </c>
      <c r="E231" s="33">
        <v>37553</v>
      </c>
      <c r="F231" s="34" t="s">
        <v>259</v>
      </c>
      <c r="G231" s="35">
        <v>68489000</v>
      </c>
    </row>
    <row r="232" spans="1:7" ht="15" customHeight="1">
      <c r="A232" s="16">
        <f aca="true" t="shared" si="3" ref="A232:A237">1+A231</f>
        <v>2</v>
      </c>
      <c r="B232" s="23" t="s">
        <v>37</v>
      </c>
      <c r="C232" s="26" t="s">
        <v>36</v>
      </c>
      <c r="D232" s="26" t="s">
        <v>27</v>
      </c>
      <c r="E232" s="33">
        <v>37624</v>
      </c>
      <c r="F232" s="34">
        <v>242</v>
      </c>
      <c r="G232" s="35">
        <v>85327000</v>
      </c>
    </row>
    <row r="233" spans="1:7" ht="15" customHeight="1">
      <c r="A233" s="16">
        <f t="shared" si="3"/>
        <v>3</v>
      </c>
      <c r="B233" s="23" t="s">
        <v>35</v>
      </c>
      <c r="C233" s="26" t="s">
        <v>34</v>
      </c>
      <c r="D233" s="26" t="s">
        <v>33</v>
      </c>
      <c r="E233" s="33">
        <v>37756</v>
      </c>
      <c r="F233" s="34">
        <v>242</v>
      </c>
      <c r="G233" s="35">
        <v>10000000</v>
      </c>
    </row>
    <row r="234" spans="1:7" ht="15" customHeight="1">
      <c r="A234" s="16">
        <f t="shared" si="3"/>
        <v>4</v>
      </c>
      <c r="B234" s="23" t="s">
        <v>32</v>
      </c>
      <c r="C234" s="26" t="s">
        <v>31</v>
      </c>
      <c r="D234" s="26" t="s">
        <v>30</v>
      </c>
      <c r="E234" s="33">
        <v>37756</v>
      </c>
      <c r="F234" s="34">
        <v>242</v>
      </c>
      <c r="G234" s="35">
        <v>17982000</v>
      </c>
    </row>
    <row r="235" spans="1:7" ht="15" customHeight="1">
      <c r="A235" s="16">
        <f t="shared" si="3"/>
        <v>5</v>
      </c>
      <c r="B235" s="23" t="s">
        <v>29</v>
      </c>
      <c r="C235" s="26" t="s">
        <v>28</v>
      </c>
      <c r="D235" s="26" t="s">
        <v>27</v>
      </c>
      <c r="E235" s="33">
        <v>37854</v>
      </c>
      <c r="F235" s="34">
        <v>242</v>
      </c>
      <c r="G235" s="35">
        <v>28200000</v>
      </c>
    </row>
    <row r="236" spans="1:7" ht="15" customHeight="1">
      <c r="A236" s="16">
        <f t="shared" si="3"/>
        <v>6</v>
      </c>
      <c r="B236" s="23" t="s">
        <v>26</v>
      </c>
      <c r="C236" s="26" t="s">
        <v>25</v>
      </c>
      <c r="D236" s="26" t="s">
        <v>24</v>
      </c>
      <c r="E236" s="33">
        <v>37831</v>
      </c>
      <c r="F236" s="34">
        <v>242</v>
      </c>
      <c r="G236" s="35">
        <v>22500000</v>
      </c>
    </row>
    <row r="237" spans="1:7" ht="15" customHeight="1">
      <c r="A237" s="16">
        <f t="shared" si="3"/>
        <v>7</v>
      </c>
      <c r="B237" s="23" t="s">
        <v>23</v>
      </c>
      <c r="C237" s="26" t="s">
        <v>22</v>
      </c>
      <c r="D237" s="26" t="s">
        <v>13</v>
      </c>
      <c r="E237" s="33">
        <v>37860</v>
      </c>
      <c r="F237" s="34">
        <v>242</v>
      </c>
      <c r="G237" s="45">
        <v>7666000</v>
      </c>
    </row>
    <row r="238" ht="15" customHeight="1">
      <c r="G238" s="46">
        <f>SUM(G231:G237)</f>
        <v>240164000</v>
      </c>
    </row>
    <row r="240" spans="2:7" ht="15" customHeight="1">
      <c r="B240" s="71" t="s">
        <v>21</v>
      </c>
      <c r="C240" s="71"/>
      <c r="D240" s="71"/>
      <c r="E240" s="74"/>
      <c r="F240" s="74"/>
      <c r="G240" s="74"/>
    </row>
    <row r="241" spans="2:7" ht="15" customHeight="1">
      <c r="B241" s="7" t="s">
        <v>11</v>
      </c>
      <c r="C241" s="7" t="s">
        <v>10</v>
      </c>
      <c r="D241" s="7" t="s">
        <v>9</v>
      </c>
      <c r="E241" s="7" t="s">
        <v>8</v>
      </c>
      <c r="F241" s="7" t="s">
        <v>7</v>
      </c>
      <c r="G241" s="7" t="s">
        <v>6</v>
      </c>
    </row>
    <row r="242" spans="1:7" ht="15" customHeight="1">
      <c r="A242" s="16">
        <v>1</v>
      </c>
      <c r="B242" s="23" t="s">
        <v>20</v>
      </c>
      <c r="C242" s="26" t="s">
        <v>19</v>
      </c>
      <c r="D242" s="26" t="s">
        <v>18</v>
      </c>
      <c r="E242" s="33">
        <v>37330</v>
      </c>
      <c r="F242" s="34">
        <v>242</v>
      </c>
      <c r="G242" s="35">
        <v>26100000</v>
      </c>
    </row>
    <row r="243" spans="1:7" ht="15" customHeight="1">
      <c r="A243" s="16">
        <v>2</v>
      </c>
      <c r="B243" s="23" t="s">
        <v>17</v>
      </c>
      <c r="C243" s="26" t="s">
        <v>16</v>
      </c>
      <c r="D243" s="26" t="s">
        <v>0</v>
      </c>
      <c r="E243" s="33">
        <v>37529</v>
      </c>
      <c r="F243" s="34">
        <v>242</v>
      </c>
      <c r="G243" s="35">
        <v>94020000</v>
      </c>
    </row>
    <row r="244" spans="1:7" ht="15" customHeight="1">
      <c r="A244" s="16">
        <v>3</v>
      </c>
      <c r="B244" s="23" t="s">
        <v>15</v>
      </c>
      <c r="C244" s="26" t="s">
        <v>14</v>
      </c>
      <c r="D244" s="26" t="s">
        <v>13</v>
      </c>
      <c r="E244" s="33">
        <v>37505</v>
      </c>
      <c r="F244" s="34">
        <v>242</v>
      </c>
      <c r="G244" s="35">
        <v>39722300</v>
      </c>
    </row>
    <row r="245" ht="15" customHeight="1">
      <c r="G245" s="42">
        <f>SUM(G242:G244)</f>
        <v>159842300</v>
      </c>
    </row>
    <row r="247" spans="2:7" ht="15" customHeight="1">
      <c r="B247" s="71" t="s">
        <v>12</v>
      </c>
      <c r="C247" s="71"/>
      <c r="D247" s="71"/>
      <c r="E247" s="74"/>
      <c r="F247" s="74"/>
      <c r="G247" s="74"/>
    </row>
    <row r="248" spans="2:7" ht="15" customHeight="1">
      <c r="B248" s="7" t="s">
        <v>11</v>
      </c>
      <c r="C248" s="7" t="s">
        <v>10</v>
      </c>
      <c r="D248" s="7" t="s">
        <v>9</v>
      </c>
      <c r="E248" s="7" t="s">
        <v>8</v>
      </c>
      <c r="F248" s="7" t="s">
        <v>7</v>
      </c>
      <c r="G248" s="7" t="s">
        <v>6</v>
      </c>
    </row>
    <row r="249" spans="1:7" ht="15" customHeight="1">
      <c r="A249" s="16">
        <v>1</v>
      </c>
      <c r="B249" s="23" t="s">
        <v>5</v>
      </c>
      <c r="C249" s="26" t="s">
        <v>4</v>
      </c>
      <c r="D249" s="26" t="s">
        <v>3</v>
      </c>
      <c r="F249" s="26">
        <v>242</v>
      </c>
      <c r="G249" s="35">
        <v>107300000</v>
      </c>
    </row>
    <row r="250" spans="1:7" ht="15" customHeight="1">
      <c r="A250" s="16">
        <v>2</v>
      </c>
      <c r="B250" s="23" t="s">
        <v>2</v>
      </c>
      <c r="C250" s="26" t="s">
        <v>1</v>
      </c>
      <c r="D250" s="26" t="s">
        <v>0</v>
      </c>
      <c r="F250" s="26">
        <v>242</v>
      </c>
      <c r="G250" s="35">
        <v>187232000</v>
      </c>
    </row>
    <row r="251" ht="15" customHeight="1">
      <c r="G251" s="42">
        <f>SUM(G249:G250)</f>
        <v>294532000</v>
      </c>
    </row>
  </sheetData>
  <sheetProtection/>
  <mergeCells count="24">
    <mergeCell ref="B5:G5"/>
    <mergeCell ref="B229:G229"/>
    <mergeCell ref="B240:G240"/>
    <mergeCell ref="B247:G247"/>
    <mergeCell ref="B90:G90"/>
    <mergeCell ref="B105:G105"/>
    <mergeCell ref="B115:G115"/>
    <mergeCell ref="B50:G50"/>
    <mergeCell ref="B71:G71"/>
    <mergeCell ref="B28:G28"/>
    <mergeCell ref="B38:G38"/>
    <mergeCell ref="B148:G148"/>
    <mergeCell ref="B127:G127"/>
    <mergeCell ref="B45:G45"/>
    <mergeCell ref="B10:G10"/>
    <mergeCell ref="B1:G1"/>
    <mergeCell ref="B200:G200"/>
    <mergeCell ref="B213:G213"/>
    <mergeCell ref="B187:G187"/>
    <mergeCell ref="B174:G174"/>
    <mergeCell ref="B62:G62"/>
    <mergeCell ref="B81:G81"/>
    <mergeCell ref="B162:G162"/>
    <mergeCell ref="B17:G1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h17436</dc:creator>
  <cp:keywords/>
  <dc:description/>
  <cp:lastModifiedBy>Giaudrone, Paul A</cp:lastModifiedBy>
  <dcterms:created xsi:type="dcterms:W3CDTF">2011-01-05T15:32:20Z</dcterms:created>
  <dcterms:modified xsi:type="dcterms:W3CDTF">2024-04-11T18:22:25Z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